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Y:\IR_PROTECTED\2024\Website\Gone live - H2\"/>
    </mc:Choice>
  </mc:AlternateContent>
  <xr:revisionPtr revIDLastSave="0" documentId="8_{B7A0ACC6-FF01-4839-AE26-37C9AF8BB8F0}" xr6:coauthVersionLast="47" xr6:coauthVersionMax="47" xr10:uidLastSave="{00000000-0000-0000-0000-000000000000}"/>
  <bookViews>
    <workbookView xWindow="-110" yWindow="-110" windowWidth="19420" windowHeight="1030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 Insert Nat Trans Templ'!$A$1:$M$429</definedName>
    <definedName name="_xlnm.Print_Area" localSheetId="0">Disclaimer!$A$1:$A$170</definedName>
    <definedName name="_xlnm.Print_Area" localSheetId="10">'E. Optional ECB-ECAIs data'!$A$2:$G$90</definedName>
    <definedName name="_xlnm.Print_Area" localSheetId="3">FAQ!$A$1:$C$28</definedName>
    <definedName name="_xlnm.Print_Area" localSheetId="1">Introduction!$B$2:$J$39</definedName>
    <definedName name="_xlnm.Print_Titles" localSheetId="9">'D. Insert Nat Trans Templ'!$1:$1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8" l="1"/>
  <c r="C83" i="18"/>
  <c r="C84" i="18"/>
  <c r="C85" i="18"/>
  <c r="C82" i="18"/>
  <c r="C76" i="18"/>
  <c r="C75" i="18"/>
  <c r="D181" i="9"/>
  <c r="G70" i="8" l="1"/>
  <c r="G82" i="18" l="1"/>
  <c r="G86" i="18"/>
  <c r="G85" i="18"/>
  <c r="G84" i="18"/>
  <c r="G83" i="18"/>
  <c r="F172" i="9" l="1"/>
  <c r="F174" i="9"/>
  <c r="F173" i="9"/>
  <c r="F171" i="9"/>
  <c r="F170" i="9"/>
  <c r="F162" i="9"/>
  <c r="F161" i="9"/>
  <c r="F160" i="9"/>
  <c r="F152" i="9"/>
  <c r="F151" i="9"/>
  <c r="F150" i="9"/>
  <c r="F101" i="9"/>
  <c r="F102" i="9"/>
  <c r="F109" i="9"/>
  <c r="F110" i="9"/>
  <c r="F100" i="9"/>
  <c r="F103" i="9"/>
  <c r="F104" i="9"/>
  <c r="F105" i="9"/>
  <c r="F106" i="9"/>
  <c r="F107" i="9"/>
  <c r="F108" i="9"/>
  <c r="F99" i="9"/>
  <c r="F36" i="9"/>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65" i="9"/>
  <c r="G360" i="9" s="1"/>
  <c r="C365" i="9"/>
  <c r="F359" i="9" s="1"/>
  <c r="F364" i="9" l="1"/>
  <c r="F360" i="9"/>
  <c r="F362" i="9"/>
  <c r="F358" i="9"/>
  <c r="G361" i="9"/>
  <c r="G358" i="9"/>
  <c r="F363" i="9"/>
  <c r="F361" i="9"/>
  <c r="G363" i="9"/>
  <c r="G359" i="9"/>
  <c r="G364" i="9"/>
  <c r="G362" i="9"/>
  <c r="D601" i="9"/>
  <c r="C601" i="9"/>
  <c r="F365" i="9" l="1"/>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l="1"/>
  <c r="F346" i="9"/>
  <c r="G544" i="9"/>
  <c r="F544" i="9"/>
  <c r="G227" i="8"/>
  <c r="F227" i="8"/>
  <c r="G226" i="8"/>
  <c r="F226" i="8"/>
  <c r="G225" i="8"/>
  <c r="F225" i="8"/>
  <c r="G224" i="8"/>
  <c r="F224" i="8"/>
  <c r="G223" i="8"/>
  <c r="F223" i="8"/>
  <c r="G222" i="8"/>
  <c r="F222" i="8"/>
  <c r="G221" i="8"/>
  <c r="F221" i="8"/>
  <c r="G219" i="8"/>
  <c r="F219" i="8"/>
  <c r="G218" i="8"/>
  <c r="F218" i="8"/>
  <c r="G217" i="8"/>
  <c r="F217" i="8"/>
  <c r="C295" i="8"/>
  <c r="D291" i="8"/>
  <c r="D293" i="8"/>
  <c r="C307" i="8"/>
  <c r="C293" i="8"/>
  <c r="D295" i="8"/>
  <c r="D307" i="8"/>
  <c r="C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D382" i="9" s="1"/>
  <c r="D383" i="9" s="1"/>
  <c r="C249" i="9"/>
  <c r="C382" i="9" s="1"/>
  <c r="C383" i="9" s="1"/>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D167" i="8" s="1"/>
  <c r="G166" i="8" s="1"/>
  <c r="C156" i="8"/>
  <c r="D130" i="8"/>
  <c r="G121" i="8" s="1"/>
  <c r="C130" i="8"/>
  <c r="F121" i="8" s="1"/>
  <c r="D100" i="8"/>
  <c r="C100" i="8"/>
  <c r="D77" i="8"/>
  <c r="G80" i="8" s="1"/>
  <c r="C77" i="8"/>
  <c r="C371" i="9" l="1"/>
  <c r="C372" i="9" s="1"/>
  <c r="C305" i="9"/>
  <c r="C328" i="9"/>
  <c r="G247" i="9"/>
  <c r="D371" i="9"/>
  <c r="D372" i="9" s="1"/>
  <c r="D304" i="9"/>
  <c r="D305" i="9" s="1"/>
  <c r="D327" i="9"/>
  <c r="D328" i="9" s="1"/>
  <c r="G164" i="8"/>
  <c r="G167" i="8" s="1"/>
  <c r="G165" i="8"/>
  <c r="F36" i="10"/>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9" i="8"/>
  <c r="F86" i="8"/>
  <c r="F80" i="8"/>
  <c r="F87"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312" i="9" l="1"/>
  <c r="G316" i="9"/>
  <c r="G318" i="9"/>
  <c r="G324" i="9"/>
  <c r="G310" i="9"/>
  <c r="G321" i="9"/>
  <c r="G315" i="9"/>
  <c r="G326" i="9"/>
  <c r="G311" i="9"/>
  <c r="G323" i="9"/>
  <c r="G319" i="9"/>
  <c r="G313" i="9"/>
  <c r="G317" i="9"/>
  <c r="G314" i="9"/>
  <c r="G322" i="9"/>
  <c r="G327" i="9"/>
  <c r="G320" i="9"/>
  <c r="G325" i="9"/>
  <c r="G370" i="9"/>
  <c r="G371" i="9"/>
  <c r="G368" i="9"/>
  <c r="G369" i="9"/>
  <c r="F322" i="9"/>
  <c r="F318" i="9"/>
  <c r="F316" i="9"/>
  <c r="F325" i="9"/>
  <c r="F323" i="9"/>
  <c r="F326" i="9"/>
  <c r="F320" i="9"/>
  <c r="F315" i="9"/>
  <c r="F314" i="9"/>
  <c r="F310" i="9"/>
  <c r="F313" i="9"/>
  <c r="F327" i="9"/>
  <c r="F311" i="9"/>
  <c r="F321" i="9"/>
  <c r="F319" i="9"/>
  <c r="F317" i="9"/>
  <c r="F324" i="9"/>
  <c r="F312" i="9"/>
  <c r="G291" i="9"/>
  <c r="G288" i="9"/>
  <c r="G294" i="9"/>
  <c r="G303" i="9"/>
  <c r="G289" i="9"/>
  <c r="G304" i="9"/>
  <c r="G290" i="9"/>
  <c r="G295" i="9"/>
  <c r="G292" i="9"/>
  <c r="G298" i="9"/>
  <c r="G300" i="9"/>
  <c r="G287" i="9"/>
  <c r="G297" i="9"/>
  <c r="G299" i="9"/>
  <c r="G296" i="9"/>
  <c r="G293" i="9"/>
  <c r="G302" i="9"/>
  <c r="G301" i="9"/>
  <c r="F289" i="9"/>
  <c r="F302" i="9"/>
  <c r="F288" i="9"/>
  <c r="F296" i="9"/>
  <c r="F291" i="9"/>
  <c r="F290" i="9"/>
  <c r="F294" i="9"/>
  <c r="F298" i="9"/>
  <c r="F293" i="9"/>
  <c r="F287" i="9"/>
  <c r="F304" i="9"/>
  <c r="F297" i="9"/>
  <c r="F300" i="9"/>
  <c r="F292" i="9"/>
  <c r="F301" i="9"/>
  <c r="F295" i="9"/>
  <c r="F299" i="9"/>
  <c r="F303" i="9"/>
  <c r="F368" i="9"/>
  <c r="F370" i="9"/>
  <c r="F371" i="9"/>
  <c r="F369" i="9"/>
  <c r="G130" i="8"/>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328" i="9" l="1"/>
  <c r="G372" i="9"/>
  <c r="G328" i="9"/>
  <c r="G305" i="9"/>
  <c r="F372" i="9"/>
  <c r="F305"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<sst xmlns="http://schemas.openxmlformats.org/spreadsheetml/2006/main" count="5019" uniqueCount="2762">
  <si>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</si>
  <si>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</si>
  <si>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</si>
  <si>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</si>
  <si>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</si>
  <si>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</si>
  <si>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</si>
  <si>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</si>
  <si>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</si>
  <si>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</si>
  <si>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</si>
  <si>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</si>
  <si>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</si>
  <si>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</si>
  <si>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</si>
  <si>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</si>
  <si>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</si>
  <si>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</si>
  <si>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</si>
  <si>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</si>
  <si>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</si>
  <si>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</si>
  <si>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</si>
  <si>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</si>
  <si>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</si>
  <si>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</si>
  <si>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</si>
  <si>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</si>
  <si>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</si>
  <si>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</si>
  <si>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</si>
  <si>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</si>
  <si>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</si>
  <si>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</si>
  <si>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</si>
  <si>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</si>
  <si>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</si>
  <si>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</si>
  <si>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</si>
  <si>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</si>
  <si>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</si>
  <si>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</si>
  <si>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</si>
  <si>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</si>
  <si>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</si>
  <si>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</si>
  <si>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</si>
  <si>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</si>
  <si>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</si>
  <si>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</si>
  <si>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</si>
  <si>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</si>
  <si>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</si>
  <si>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</si>
  <si>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</si>
  <si>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</si>
  <si>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</si>
  <si>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</si>
  <si>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</si>
  <si>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</si>
  <si>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</si>
  <si>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</si>
  <si>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</si>
  <si>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</si>
  <si>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</si>
  <si>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</si>
  <si>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</si>
  <si>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</si>
  <si>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</si>
  <si>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</si>
  <si>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</si>
  <si>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</si>
  <si>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</si>
  <si>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</si>
  <si>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</si>
  <si>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</si>
  <si>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</si>
  <si>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</si>
  <si>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</si>
  <si>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</si>
  <si>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</si>
  <si>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</si>
  <si>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</si>
  <si>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</si>
  <si>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</si>
  <si>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</si>
  <si>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</si>
  <si>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</si>
  <si>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</si>
  <si>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</si>
  <si>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</si>
  <si>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</si>
  <si>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</si>
  <si>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</si>
  <si>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</si>
  <si>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</si>
  <si>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</si>
  <si>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</si>
  <si>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</si>
  <si>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</si>
  <si>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</si>
  <si>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</si>
  <si>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</si>
  <si>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</si>
  <si>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</si>
  <si>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</si>
  <si>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</si>
  <si>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</si>
  <si>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</si>
  <si>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</si>
  <si>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</si>
  <si>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</si>
  <si>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</si>
  <si>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</si>
  <si>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</si>
  <si>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</si>
  <si>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</si>
  <si>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</si>
  <si>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</si>
  <si>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</si>
  <si>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</si>
  <si>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</si>
  <si>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</si>
  <si>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</si>
  <si>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</si>
  <si>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</si>
  <si>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</si>
  <si>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</si>
  <si>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</si>
  <si>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</si>
  <si>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</si>
  <si>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</si>
  <si>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</si>
  <si>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</si>
  <si>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</si>
  <si>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</si>
  <si>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</si>
  <si>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</si>
  <si>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</si>
  <si>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</si>
  <si>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</si>
  <si>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</si>
  <si>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</si>
  <si>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</si>
  <si>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</si>
  <si>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</si>
  <si>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</si>
  <si>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</si>
  <si>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</si>
  <si>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</si>
  <si>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</si>
  <si>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</si>
  <si>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</si>
  <si>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</si>
  <si>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</si>
  <si>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</si>
  <si>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</si>
  <si>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</si>
  <si>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</si>
  <si>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</si>
  <si>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</si>
  <si>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</si>
  <si>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</si>
  <si>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</si>
  <si>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</si>
  <si>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</si>
  <si>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</si>
  <si>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</si>
  <si>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</si>
  <si>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</si>
  <si>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</si>
  <si>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</si>
  <si>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</si>
  <si>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</si>
  <si>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</si>
  <si>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</si>
  <si>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</si>
  <si>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</si>
  <si>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</si>
  <si>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</si>
  <si>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</si>
  <si>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</si>
  <si>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</si>
  <si>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</si>
  <si>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</si>
  <si>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</si>
  <si>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</si>
  <si>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</si>
  <si>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</si>
  <si>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</si>
  <si>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</si>
  <si>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</si>
  <si>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</si>
  <si>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</si>
  <si>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</si>
  <si>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</si>
  <si>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</si>
  <si>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</si>
  <si>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</si>
  <si>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</si>
  <si>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</si>
  <si>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</si>
  <si>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</si>
  <si>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</si>
  <si>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</si>
  <si>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</si>
  <si>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</si>
  <si>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</si>
  <si>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</si>
  <si>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</si>
  <si>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</si>
  <si>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</si>
  <si>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</si>
  <si>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</si>
  <si>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</si>
  <si>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</si>
  <si>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</si>
  <si>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</si>
  <si>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</si>
  <si>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</si>
  <si>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</si>
  <si>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</si>
  <si>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</si>
  <si>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</si>
  <si>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</si>
  <si>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</si>
  <si>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</si>
  <si>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</si>
  <si>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</si>
  <si>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</si>
  <si>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</si>
  <si>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</si>
  <si>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</si>
  <si>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</si>
  <si>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</si>
  <si>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</si>
  <si>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</si>
  <si>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</si>
  <si>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</si>
  <si>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</si>
  <si>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</si>
  <si>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</si>
  <si>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</si>
  <si>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</si>
  <si>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</si>
  <si>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</si>
  <si>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</si>
  <si>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</si>
  <si>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</si>
  <si>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</si>
  <si>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</si>
  <si>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</si>
  <si>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</si>
  <si>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</si>
  <si>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</si>
  <si>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</si>
  <si>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</si>
  <si>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</si>
  <si>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</si>
  <si>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</si>
  <si>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</si>
  <si>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</si>
  <si>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</si>
  <si>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</si>
  <si>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</si>
  <si>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</si>
  <si>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</si>
  <si>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</si>
  <si>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</si>
  <si>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</si>
  <si>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</si>
  <si>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</si>
  <si>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</si>
  <si>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</si>
  <si>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</si>
  <si>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</si>
  <si>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</si>
  <si>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</si>
  <si>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</si>
  <si>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</si>
  <si>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</si>
  <si>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</si>
  <si>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</si>
  <si>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</si>
  <si>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</si>
  <si>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</si>
  <si>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</si>
  <si>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</si>
  <si>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</si>
  <si>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</si>
  <si>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</si>
  <si>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</si>
  <si>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</si>
  <si>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</si>
  <si>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</si>
  <si>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</si>
  <si>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</si>
  <si>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</si>
  <si>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</si>
  <si>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</si>
  <si>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</si>
  <si>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</si>
  <si>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</si>
  <si>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</si>
  <si>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</si>
  <si>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</si>
  <si>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</si>
  <si>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</si>
  <si>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</si>
  <si>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</si>
  <si>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</si>
  <si>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</si>
  <si>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</si>
  <si>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</si>
  <si>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</si>
  <si>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</si>
  <si>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</si>
  <si>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</si>
  <si>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</si>
  <si>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</si>
  <si>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</si>
  <si>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</si>
  <si>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</si>
  <si>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</si>
  <si>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</si>
  <si>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</si>
  <si>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</si>
  <si>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</si>
  <si>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</si>
  <si>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</si>
  <si>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</si>
  <si>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</si>
  <si>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</si>
  <si>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</si>
  <si>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</si>
  <si>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</si>
  <si>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</si>
  <si>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</si>
  <si>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</si>
  <si>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</si>
  <si>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</si>
  <si>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</si>
  <si>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</si>
  <si>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</si>
  <si>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</si>
  <si>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</si>
  <si>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</si>
  <si>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</si>
  <si>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</si>
  <si>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</si>
  <si>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</si>
  <si>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</si>
  <si>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</si>
  <si>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</si>
  <si>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</si>
  <si>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</si>
  <si>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</si>
  <si>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</si>
  <si>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</si>
  <si>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</si>
  <si>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</si>
  <si>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</si>
  <si>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</si>
  <si>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</si>
  <si>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</si>
  <si>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</si>
  <si>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</si>
  <si>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</si>
  <si>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</si>
  <si>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</si>
  <si>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</si>
  <si>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</si>
  <si>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</si>
  <si>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</si>
  <si>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</si>
  <si>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</si>
  <si>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</si>
  <si>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</si>
  <si>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</si>
  <si>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</si>
  <si>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</si>
  <si>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</si>
  <si>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</si>
  <si>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</si>
  <si>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</si>
  <si>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</si>
  <si>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</si>
  <si>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</si>
  <si>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</si>
  <si>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</si>
  <si>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</si>
  <si>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</si>
  <si>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</si>
  <si>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</si>
  <si>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</si>
  <si>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</si>
  <si>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</si>
  <si>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</si>
  <si>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</si>
  <si>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</si>
  <si>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</si>
  <si>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</si>
  <si>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</si>
  <si>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</si>
  <si>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</si>
  <si>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</si>
  <si>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</si>
  <si>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</si>
  <si>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</si>
  <si>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</si>
  <si>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</si>
  <si>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</si>
  <si>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</si>
  <si>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</si>
  <si>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</si>
  <si>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</si>
  <si>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</si>
  <si>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</si>
  <si>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</si>
  <si>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</si>
  <si>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</si>
  <si>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</si>
  <si>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</si>
  <si>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</si>
  <si>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</si>
  <si>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</si>
  <si>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</si>
  <si>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</si>
  <si>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</si>
  <si>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</si>
  <si>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</si>
  <si>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</si>
  <si>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</si>
  <si>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</si>
  <si>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</si>
  <si>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</si>
  <si>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</si>
  <si>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</si>
  <si>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</si>
  <si>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</si>
  <si>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</si>
  <si>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</si>
  <si>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</si>
  <si>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</si>
  <si>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</si>
  <si>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</si>
  <si>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</si>
  <si>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</si>
  <si>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</si>
  <si>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</si>
  <si>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</si>
  <si>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</si>
  <si>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</si>
  <si>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</si>
  <si>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</si>
  <si>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</si>
  <si>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</si>
  <si>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</si>
  <si>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</si>
  <si>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</si>
  <si>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</si>
  <si>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</si>
  <si>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</si>
  <si>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</si>
  <si>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</si>
  <si>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</si>
  <si>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</si>
  <si>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</si>
  <si>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</si>
  <si>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</si>
  <si>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</si>
  <si>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</si>
  <si>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</si>
  <si>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</si>
  <si>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</si>
  <si>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</si>
  <si>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</si>
  <si>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</si>
  <si>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</si>
  <si>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</si>
  <si>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</si>
  <si>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</si>
  <si>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</si>
  <si>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</si>
  <si>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</si>
  <si>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</si>
  <si>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</si>
  <si>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</si>
  <si>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</si>
  <si>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</si>
  <si>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</si>
  <si>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</si>
  <si>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</si>
  <si>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</si>
  <si>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</si>
  <si>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</si>
  <si>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</si>
  <si>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</si>
  <si>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</si>
  <si>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</si>
  <si>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</si>
  <si>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</si>
  <si>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</si>
  <si>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</si>
  <si>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</si>
  <si>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</si>
  <si>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</si>
  <si>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</si>
  <si>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</si>
  <si>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</si>
  <si>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</si>
  <si>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</si>
  <si>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</si>
  <si>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</si>
  <si>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</si>
  <si>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</si>
  <si>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</si>
  <si>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</si>
  <si>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</si>
  <si>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</si>
  <si>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</si>
  <si>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</si>
  <si>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</si>
  <si>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</si>
  <si>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</si>
  <si>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</si>
  <si>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</si>
  <si>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</si>
  <si>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</si>
  <si>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</si>
  <si>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</si>
  <si>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</si>
  <si>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</si>
  <si>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</si>
  <si>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</si>
  <si>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</si>
  <si>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</si>
  <si>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</si>
  <si>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</si>
  <si>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</si>
  <si>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</si>
  <si>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</si>
  <si>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</si>
  <si>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</si>
  <si>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</si>
  <si>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</si>
  <si>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</si>
  <si>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</si>
  <si>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</si>
  <si>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</si>
  <si>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</si>
  <si>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</si>
  <si>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</si>
  <si>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</si>
  <si>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</si>
  <si>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</si>
  <si>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</si>
  <si>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</si>
  <si>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</si>
  <si>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</si>
  <si>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</si>
  <si>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</si>
  <si>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</si>
  <si>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</si>
  <si>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</si>
  <si>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</si>
  <si>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</si>
  <si>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</si>
  <si>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</si>
  <si>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</si>
  <si>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</si>
  <si>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</si>
  <si>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</si>
  <si>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</si>
  <si>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</si>
  <si>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</si>
  <si>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</si>
  <si>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</si>
  <si>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</si>
  <si>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</si>
  <si>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</si>
  <si>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</si>
  <si>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</si>
  <si>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</si>
  <si>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</si>
  <si>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</si>
  <si>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</si>
  <si>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</si>
  <si>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</si>
  <si>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</si>
  <si>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</si>
  <si>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</si>
  <si>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</si>
  <si>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</si>
  <si>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</si>
  <si>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</si>
  <si>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</si>
  <si>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</si>
  <si>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</si>
  <si>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</si>
  <si>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</si>
  <si>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</si>
  <si>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</si>
  <si>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</si>
  <si>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</si>
  <si>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</si>
  <si>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</si>
  <si>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</si>
  <si>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</si>
  <si>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</si>
  <si>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</si>
  <si>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</si>
  <si>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</si>
  <si>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</si>
  <si>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</si>
  <si>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</si>
  <si>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</si>
  <si>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</si>
  <si>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</si>
  <si>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</si>
  <si>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</si>
  <si>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</si>
  <si>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</si>
  <si>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</si>
  <si>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</si>
  <si>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</si>
  <si>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</si>
  <si>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</si>
  <si>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</si>
  <si>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</si>
  <si>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</si>
  <si>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</si>
  <si>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</si>
  <si>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</si>
  <si>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</si>
  <si>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</si>
  <si>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</si>
  <si>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</si>
  <si>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</si>
  <si>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</si>
  <si>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</si>
  <si>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</si>
  <si>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</si>
  <si>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</si>
  <si>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</si>
  <si>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</si>
  <si>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</si>
  <si>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</si>
  <si>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</si>
  <si>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</si>
  <si>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</si>
  <si>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</si>
  <si>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</si>
  <si>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</si>
  <si>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</si>
  <si>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</si>
  <si>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</si>
  <si>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</si>
  <si>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</si>
  <si>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</si>
  <si>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</si>
  <si>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</si>
  <si>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</si>
  <si>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</si>
  <si>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</si>
  <si>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</si>
  <si>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</si>
  <si>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</si>
  <si>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</si>
  <si>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</si>
  <si>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</si>
  <si>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</si>
  <si>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</si>
  <si>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</si>
  <si>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</si>
  <si>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</si>
  <si>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</si>
  <si>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</si>
  <si>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</si>
  <si>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</si>
  <si>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</si>
  <si>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</si>
  <si>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</si>
  <si>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</si>
  <si>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</si>
  <si>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</si>
  <si>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</si>
  <si>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</si>
  <si>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</si>
  <si>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</si>
  <si>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</si>
  <si>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</si>
  <si>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</si>
  <si>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</si>
  <si>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</si>
  <si>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</si>
  <si>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</si>
  <si>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</si>
  <si>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</si>
  <si>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</si>
  <si>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</si>
  <si>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</si>
  <si>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</si>
  <si>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</si>
  <si>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</si>
  <si>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</si>
  <si>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</si>
  <si>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</si>
  <si>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</si>
  <si>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</si>
  <si>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</si>
  <si>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</si>
  <si>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</si>
  <si>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</si>
  <si>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</si>
  <si>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</si>
  <si>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</si>
  <si>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</si>
  <si>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</si>
  <si>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</si>
  <si>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</si>
  <si>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</si>
  <si>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</si>
  <si>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</si>
  <si>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</si>
  <si>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</si>
  <si>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</si>
  <si>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</si>
  <si>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</si>
  <si>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</si>
  <si>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</si>
  <si>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</si>
  <si>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</si>
  <si>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</si>
  <si>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</si>
  <si>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</si>
  <si>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</si>
  <si>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</si>
  <si>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</si>
  <si>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</si>
  <si>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</si>
  <si>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</si>
  <si>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</si>
  <si>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</si>
  <si>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</si>
  <si>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</si>
  <si>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</si>
  <si>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</si>
  <si>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</si>
  <si>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</si>
  <si>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</si>
  <si>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</si>
  <si>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</si>
  <si>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</si>
  <si>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</si>
  <si>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</si>
  <si>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</si>
  <si>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</si>
  <si>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</si>
  <si>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</si>
  <si>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</si>
  <si>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</si>
  <si>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</si>
  <si>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</si>
  <si>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</si>
  <si>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</si>
  <si>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</si>
  <si>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</si>
  <si>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</si>
  <si>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</si>
  <si>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</si>
  <si>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</si>
  <si>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</si>
  <si>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</si>
  <si>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</si>
  <si>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</si>
  <si>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</si>
  <si>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</si>
  <si>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</si>
  <si>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</si>
  <si>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</si>
  <si>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</si>
  <si>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</si>
  <si>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</si>
  <si>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</si>
  <si>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</si>
  <si>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</si>
  <si>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</si>
  <si>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</si>
  <si>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</si>
  <si>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</si>
  <si>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</si>
  <si>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</si>
  <si>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</si>
  <si>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</si>
  <si>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</si>
  <si>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</si>
  <si>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</si>
  <si>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</si>
  <si>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</si>
  <si>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</si>
  <si>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</si>
  <si>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</si>
  <si>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</si>
  <si>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</si>
  <si>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</si>
  <si>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</si>
  <si>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</si>
  <si>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</si>
  <si>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</si>
  <si>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</si>
  <si>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</si>
  <si>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</si>
  <si>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</si>
  <si>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</si>
  <si>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</si>
  <si>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</si>
  <si>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</si>
  <si>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</si>
  <si>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</si>
  <si>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</si>
  <si>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</si>
  <si>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</si>
  <si>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</si>
  <si>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</si>
  <si>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</si>
  <si>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</si>
  <si>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</si>
  <si>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</si>
  <si>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</si>
  <si>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</si>
  <si>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</si>
  <si>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</si>
  <si>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</si>
  <si>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</si>
  <si>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</si>
  <si>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</si>
  <si>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</si>
  <si>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</si>
  <si>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</si>
  <si>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</si>
  <si>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</si>
  <si>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</si>
  <si>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</si>
  <si>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</si>
  <si>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</si>
  <si>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</si>
  <si>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</si>
  <si>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</si>
  <si>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</si>
  <si>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</si>
  <si>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</si>
  <si>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</si>
  <si>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</si>
  <si>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</si>
  <si>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</si>
  <si>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</si>
  <si>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</si>
  <si>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</si>
  <si>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</si>
  <si>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</si>
  <si>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</si>
  <si>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</si>
  <si>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</si>
  <si>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</si>
  <si>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</si>
  <si>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</si>
  <si>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</si>
  <si>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</si>
  <si>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</si>
  <si>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</si>
  <si>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</si>
  <si>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</si>
  <si>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</si>
  <si>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</si>
  <si>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</si>
  <si>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</si>
  <si>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</si>
  <si>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</si>
  <si>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</si>
  <si>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</si>
  <si>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</si>
  <si>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</si>
  <si>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</si>
  <si>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</si>
  <si>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</si>
  <si>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</si>
  <si>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</si>
  <si>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</si>
  <si>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</si>
  <si>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</si>
  <si>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</si>
  <si>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</si>
  <si>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</si>
  <si>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</si>
  <si>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</si>
  <si>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</si>
  <si>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</si>
  <si>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</si>
  <si>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</si>
  <si>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</si>
  <si>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</si>
  <si>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</si>
  <si>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</si>
  <si>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</si>
  <si>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</si>
  <si>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</si>
  <si>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</si>
  <si>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</si>
  <si>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</si>
  <si>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</si>
  <si>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</si>
  <si>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</si>
  <si>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</si>
  <si>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</si>
  <si>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</si>
  <si>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</si>
  <si>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</si>
  <si>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</si>
  <si>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</si>
  <si>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</si>
  <si>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</si>
  <si>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</si>
  <si>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</si>
  <si>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</si>
  <si>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</si>
  <si>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</si>
  <si>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</si>
  <si>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</si>
  <si>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</si>
  <si>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</si>
  <si>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</si>
  <si>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</si>
  <si>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</si>
  <si>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</si>
  <si>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</si>
  <si>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</si>
  <si>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</si>
  <si>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</si>
  <si>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</si>
  <si>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</si>
  <si>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</si>
  <si>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</si>
  <si>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</si>
  <si>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</si>
  <si>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</si>
  <si>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</si>
  <si>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</si>
  <si>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</si>
  <si>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</si>
  <si>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</si>
  <si>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</si>
  <si>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</si>
  <si>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</si>
  <si>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</si>
  <si>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</si>
  <si>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</si>
  <si>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</si>
  <si>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</si>
  <si>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</si>
  <si>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</si>
  <si>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</si>
  <si>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</si>
  <si>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</si>
  <si>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</si>
  <si>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</si>
  <si>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</si>
  <si>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</si>
  <si>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</si>
  <si>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</si>
  <si>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</si>
  <si>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</si>
  <si>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</si>
  <si>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</si>
  <si>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</si>
  <si>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</si>
  <si>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</si>
  <si>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</si>
  <si>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</si>
  <si>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</si>
  <si>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</si>
  <si>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</si>
  <si>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</si>
  <si>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</si>
  <si>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</si>
  <si>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</si>
  <si>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</si>
  <si>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</si>
  <si>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</si>
  <si>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</si>
  <si>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</si>
  <si>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</si>
  <si>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</si>
  <si>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</si>
  <si>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</si>
  <si>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</si>
  <si>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</si>
  <si>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</si>
  <si>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</si>
  <si>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</si>
  <si>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</si>
  <si>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</si>
  <si>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</si>
  <si>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</si>
  <si>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</si>
  <si>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</si>
  <si>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</si>
  <si>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</si>
  <si>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</si>
  <si>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</si>
  <si>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</si>
  <si>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</si>
  <si>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</si>
  <si>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</si>
  <si>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</si>
  <si>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</si>
  <si>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</si>
  <si>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</si>
  <si>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</si>
  <si>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</si>
  <si>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</si>
  <si>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</si>
  <si>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</si>
  <si>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</si>
  <si>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</si>
  <si>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</si>
  <si>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</si>
  <si>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</si>
  <si>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</si>
  <si>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</si>
  <si>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</si>
  <si>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</si>
  <si>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</si>
  <si>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</si>
  <si>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</si>
  <si>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</si>
  <si>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</si>
  <si>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</si>
  <si>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</si>
  <si>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</si>
  <si>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</si>
  <si>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</si>
  <si>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</si>
  <si>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</si>
  <si>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</si>
  <si>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</si>
  <si>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</si>
  <si>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</si>
  <si>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</si>
  <si>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</si>
  <si>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</si>
  <si>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</si>
  <si>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</si>
  <si>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</si>
  <si>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</si>
  <si>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</si>
  <si>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</si>
  <si>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</si>
  <si>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</si>
  <si>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</si>
  <si>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</si>
  <si>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</si>
  <si>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</si>
  <si>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</si>
  <si>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</si>
  <si>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</si>
  <si>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</si>
  <si>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</si>
  <si>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</si>
  <si>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</si>
  <si>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</si>
  <si>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</si>
  <si>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</si>
  <si>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</si>
  <si>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</si>
  <si>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</si>
  <si>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</si>
  <si>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</si>
  <si>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</si>
  <si>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</si>
  <si>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</si>
  <si>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</si>
  <si>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</si>
  <si>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</si>
  <si>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</si>
  <si>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</si>
  <si>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</si>
  <si>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</si>
  <si>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</si>
  <si>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</si>
  <si>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</si>
  <si>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</si>
  <si>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</si>
  <si>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</si>
  <si>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</si>
  <si>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</si>
  <si>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</si>
  <si>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</si>
  <si>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</si>
  <si>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</si>
  <si>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</si>
  <si>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</si>
  <si>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</si>
  <si>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</si>
  <si>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</si>
  <si>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</si>
  <si>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</si>
  <si>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</si>
  <si>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</si>
  <si>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</si>
  <si>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</si>
  <si>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</si>
  <si>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</si>
  <si>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</si>
  <si>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</si>
  <si>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</si>
  <si>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</si>
  <si>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</si>
  <si>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</si>
  <si>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</si>
  <si>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</si>
  <si>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</si>
  <si>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</si>
  <si>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</si>
  <si>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</si>
  <si>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</si>
  <si>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</si>
  <si>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</si>
  <si>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</si>
  <si>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</si>
  <si>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</si>
  <si>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</si>
  <si>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</si>
  <si>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</si>
  <si>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</si>
  <si>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</si>
  <si>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</si>
  <si>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</si>
  <si>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</si>
  <si>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</si>
  <si>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</si>
  <si>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</si>
  <si>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</si>
  <si>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</si>
  <si>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</si>
  <si>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</si>
  <si>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</si>
  <si>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</si>
  <si>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</si>
  <si>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</si>
  <si>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</si>
  <si>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</si>
  <si>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</si>
  <si>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</si>
  <si>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</si>
  <si>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</si>
  <si>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</si>
  <si>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</si>
  <si>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</si>
  <si>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</si>
  <si>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</si>
  <si>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</si>
  <si>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</si>
  <si>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</si>
  <si>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</si>
  <si>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</si>
  <si>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</si>
  <si>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</si>
  <si>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</si>
  <si>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</si>
  <si>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</si>
  <si>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</si>
  <si>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</si>
  <si>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</si>
  <si>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</si>
  <si>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</si>
  <si>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</si>
  <si>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</si>
  <si>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</si>
  <si>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</si>
  <si>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</si>
  <si>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</si>
  <si>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</si>
  <si>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</si>
  <si>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</si>
  <si>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</si>
  <si>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</si>
  <si>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</si>
  <si>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</si>
  <si>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</si>
  <si>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</si>
  <si>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</si>
  <si>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</si>
  <si>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</si>
  <si>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</si>
  <si>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</si>
  <si>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</si>
  <si>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</si>
  <si>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</si>
  <si>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</si>
  <si>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</si>
  <si>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</si>
  <si>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</si>
  <si>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</si>
  <si>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</si>
  <si>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</si>
  <si>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</si>
  <si>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</si>
  <si>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</si>
  <si>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</si>
  <si>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</si>
  <si>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</si>
  <si>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</si>
  <si>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</si>
  <si>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</si>
  <si>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</si>
  <si>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</si>
  <si>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</si>
  <si>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</si>
  <si>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</si>
  <si>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</si>
  <si>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</si>
  <si>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</si>
  <si>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</si>
  <si>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</si>
  <si>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</si>
  <si>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</si>
  <si>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</si>
  <si>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</si>
  <si>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</si>
  <si>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</si>
  <si>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</si>
  <si>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</si>
  <si>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</si>
  <si>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</si>
  <si>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</si>
  <si>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</si>
  <si>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</si>
  <si>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</si>
  <si>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</si>
  <si>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</si>
  <si>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</si>
  <si>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</si>
  <si>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</si>
  <si>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</si>
  <si>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</si>
  <si>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</si>
  <si>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</si>
  <si>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</si>
  <si>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</si>
  <si>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</si>
  <si>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</si>
  <si>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</si>
  <si>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</si>
  <si>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</si>
  <si>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</si>
  <si>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</si>
  <si>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</si>
  <si>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</si>
  <si>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</si>
  <si>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</si>
  <si>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</si>
  <si>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</si>
  <si>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</si>
  <si>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</si>
  <si>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</si>
  <si>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</si>
  <si>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</si>
  <si>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</si>
  <si>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</si>
  <si>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</si>
  <si>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</si>
  <si>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</si>
  <si>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</si>
  <si>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</si>
  <si>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</si>
  <si>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</si>
  <si>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</si>
  <si>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</si>
  <si>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</si>
  <si>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</si>
  <si>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</si>
  <si>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</si>
  <si>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</si>
  <si>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</si>
  <si>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</si>
  <si>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</si>
  <si>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</si>
  <si>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</si>
  <si>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</si>
  <si>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</si>
  <si>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</si>
  <si>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</si>
  <si>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</si>
  <si>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</si>
  <si>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</si>
  <si>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</si>
  <si>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</si>
  <si>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</si>
  <si>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</si>
  <si>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</si>
  <si>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</si>
  <si>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</si>
  <si>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</si>
  <si>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</si>
  <si>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</si>
  <si>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</si>
  <si>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</si>
  <si>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</si>
  <si>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</si>
  <si>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</si>
  <si>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</si>
  <si>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</si>
  <si>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</si>
  <si>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</si>
  <si>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</si>
  <si>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</si>
  <si>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</si>
  <si>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</si>
  <si>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</si>
  <si>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</si>
  <si>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</si>
  <si>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</si>
  <si>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</si>
  <si>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</si>
  <si>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</si>
  <si>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</si>
  <si>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</si>
  <si>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</si>
  <si>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</si>
  <si>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</si>
  <si>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</si>
  <si>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</si>
  <si>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</si>
  <si>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</si>
  <si>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</si>
  <si>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</si>
  <si>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</si>
  <si>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</si>
  <si>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</si>
  <si>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</si>
  <si>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</si>
  <si>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</si>
  <si>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</si>
  <si>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</si>
  <si>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</si>
  <si>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</si>
  <si>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</si>
  <si>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</si>
  <si>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</si>
  <si>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</si>
  <si>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</si>
  <si>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</si>
  <si>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</si>
  <si>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</si>
  <si>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</si>
  <si>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</si>
  <si>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</si>
  <si>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</si>
  <si>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</si>
  <si>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</si>
  <si>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</si>
  <si>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</si>
  <si>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</si>
  <si>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</si>
  <si>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</si>
  <si>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</si>
  <si>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</si>
  <si>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</si>
  <si>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</si>
  <si>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</si>
  <si>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</si>
  <si>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</si>
  <si>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</si>
  <si>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</si>
  <si>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</si>
  <si>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</si>
  <si>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</si>
  <si>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</si>
  <si>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</si>
  <si>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</si>
  <si>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</si>
  <si>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</si>
  <si>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</si>
  <si>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</si>
  <si>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</si>
  <si>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</si>
  <si>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</si>
  <si>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</si>
  <si>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</si>
  <si>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</si>
  <si>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</si>
  <si>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</si>
  <si>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</si>
  <si>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</si>
  <si>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</si>
  <si>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</si>
  <si>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</si>
  <si>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</si>
  <si>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</si>
  <si>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</si>
  <si>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</si>
  <si>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</si>
  <si>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</si>
  <si>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</si>
  <si>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</si>
  <si>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</si>
  <si>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</si>
  <si>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</si>
  <si>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</si>
  <si>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</si>
  <si>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</si>
  <si>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</si>
  <si>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</si>
  <si>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</si>
  <si>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</si>
  <si>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</si>
  <si>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</si>
  <si>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</si>
  <si>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</si>
  <si>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</si>
  <si>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</si>
  <si>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</si>
  <si>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</si>
  <si>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</si>
  <si>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</si>
  <si>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</si>
  <si>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</si>
  <si>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</si>
  <si>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</si>
  <si>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</si>
  <si>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</si>
  <si>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</si>
  <si>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</si>
  <si>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</si>
  <si>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</si>
  <si>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</si>
  <si>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</si>
  <si>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</si>
  <si>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</si>
  <si>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</si>
  <si>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</si>
  <si>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</si>
  <si>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</si>
  <si>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</si>
  <si>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</si>
  <si>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</si>
  <si>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</si>
  <si>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</si>
  <si>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</si>
  <si>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</si>
  <si>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</si>
  <si>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</si>
  <si>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</si>
  <si>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</si>
  <si>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</si>
  <si>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</si>
  <si>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</si>
  <si>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</si>
  <si>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</si>
  <si>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</si>
  <si>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</si>
  <si>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</si>
  <si>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</si>
  <si>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</si>
  <si>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</si>
  <si>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</si>
  <si>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</si>
  <si>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</si>
  <si>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</si>
  <si>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</si>
  <si>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</si>
  <si>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</si>
  <si>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</si>
  <si>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</si>
  <si>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</si>
  <si>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</si>
  <si>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</si>
  <si>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</si>
  <si>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</si>
  <si>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</si>
  <si>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</si>
  <si>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</si>
  <si>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</si>
  <si>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</si>
  <si>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</si>
  <si>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</si>
  <si>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</si>
  <si>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</si>
  <si>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</si>
  <si>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</si>
  <si>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</si>
  <si>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</si>
  <si>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</si>
  <si>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</si>
  <si>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</si>
  <si>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</si>
  <si>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</si>
  <si>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</si>
  <si>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</si>
  <si>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</si>
  <si>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</si>
  <si>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</si>
  <si>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</si>
  <si>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</si>
  <si>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</si>
  <si>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</si>
  <si>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</si>
  <si>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</si>
  <si>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</si>
  <si>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</si>
  <si>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</si>
  <si>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</si>
  <si>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</si>
  <si>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</si>
  <si>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</si>
  <si>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</si>
  <si>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</si>
  <si>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</si>
  <si>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</si>
  <si>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</si>
  <si>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</si>
  <si>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</si>
  <si>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</si>
  <si>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</si>
  <si>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</si>
  <si>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</si>
  <si>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</si>
  <si>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</si>
  <si>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</si>
  <si>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</si>
  <si>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</si>
  <si>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</si>
  <si>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</si>
  <si>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</si>
  <si>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</si>
  <si>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</si>
  <si>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</si>
  <si>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</si>
  <si>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</si>
  <si>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</si>
  <si>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</si>
  <si>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</si>
  <si>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</si>
  <si>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</si>
  <si>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</si>
  <si>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</si>
  <si>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</si>
  <si>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</si>
  <si>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</si>
  <si>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</si>
  <si>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</si>
  <si>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</si>
  <si>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</si>
  <si>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</si>
  <si>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</si>
  <si>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</si>
  <si>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</si>
  <si>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</si>
  <si>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</si>
  <si>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</si>
  <si>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</si>
  <si>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</si>
  <si>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</si>
  <si>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</si>
  <si>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</si>
  <si>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</si>
  <si>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</si>
  <si>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</si>
  <si>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</si>
  <si>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</si>
  <si>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</si>
  <si>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</si>
  <si>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</si>
  <si>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</si>
  <si>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</si>
  <si>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</si>
  <si>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</si>
  <si>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</si>
  <si>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</si>
  <si>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</si>
  <si>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</si>
  <si>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</si>
  <si>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</si>
  <si>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</si>
  <si>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</si>
  <si>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</si>
  <si>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</si>
  <si>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</si>
  <si>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</si>
  <si>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</si>
  <si>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</si>
  <si>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</si>
  <si>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</si>
  <si>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</si>
  <si>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</si>
  <si>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</si>
  <si>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</si>
  <si>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</si>
  <si>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</si>
  <si>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</si>
  <si>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</si>
  <si>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</si>
  <si>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</si>
  <si>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</si>
  <si>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</si>
  <si>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</si>
  <si>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</si>
  <si>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</si>
  <si>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</si>
  <si>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</si>
  <si>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</si>
  <si>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</si>
  <si>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</si>
  <si>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</si>
  <si>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</si>
  <si>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</si>
  <si>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</si>
  <si>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</si>
  <si>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</si>
  <si>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</si>
  <si>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</si>
  <si>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</si>
  <si>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</si>
  <si>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</si>
  <si>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</si>
  <si>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</si>
  <si>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</si>
  <si>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</si>
  <si>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</si>
  <si>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</si>
  <si>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</si>
  <si>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</si>
  <si>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</si>
  <si>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</si>
  <si>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</si>
  <si>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</si>
  <si>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</si>
  <si>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</si>
  <si>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</si>
  <si>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</si>
  <si>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</si>
  <si>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</si>
  <si>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</si>
  <si>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</si>
  <si>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</si>
  <si>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</si>
  <si>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</si>
  <si>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</si>
  <si>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</si>
  <si>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</si>
  <si>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</si>
  <si>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</si>
  <si>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</si>
  <si>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</si>
  <si>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</si>
  <si>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</si>
  <si>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</si>
  <si>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</si>
  <si>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</si>
  <si>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</si>
  <si>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</si>
  <si>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</si>
  <si>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</si>
  <si>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</si>
  <si>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</si>
  <si>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</si>
  <si>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</si>
  <si>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</si>
  <si>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</si>
  <si>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</si>
  <si>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</si>
  <si>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</si>
  <si>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</si>
  <si>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</si>
  <si>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</si>
  <si>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</si>
  <si>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</si>
  <si>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</si>
  <si>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</si>
  <si>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</si>
  <si>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</si>
  <si>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</si>
  <si>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</si>
  <si>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</si>
  <si>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</si>
  <si>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</si>
  <si>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</si>
  <si>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</si>
  <si>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</si>
  <si>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</si>
  <si>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</si>
  <si>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</si>
  <si>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</si>
  <si>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</si>
  <si>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</si>
  <si>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</si>
  <si>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</si>
  <si>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</si>
  <si>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</si>
  <si>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</si>
  <si>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</si>
  <si>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</si>
  <si>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</si>
  <si>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</si>
  <si>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</si>
  <si>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</si>
  <si>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</si>
  <si>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</si>
  <si>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</si>
  <si>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</si>
  <si>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</si>
  <si>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</si>
  <si>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</si>
  <si>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</si>
  <si>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</si>
  <si>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</si>
  <si>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</si>
  <si>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</si>
  <si>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</si>
  <si>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</si>
  <si>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</si>
  <si>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</si>
  <si>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</si>
  <si>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</si>
  <si>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</si>
  <si>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</si>
  <si>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</si>
  <si>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</si>
  <si>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</si>
  <si>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</si>
  <si>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</si>
  <si>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</si>
  <si>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</si>
  <si>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</si>
  <si>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</si>
  <si>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</si>
  <si>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</si>
  <si>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</si>
  <si>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</si>
  <si>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</si>
  <si>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</si>
  <si>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</si>
  <si>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</si>
  <si>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</si>
  <si>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</si>
  <si>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</si>
  <si>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</si>
  <si>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</si>
  <si>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</si>
  <si>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</si>
  <si>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</si>
  <si>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</si>
  <si>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</si>
  <si>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</si>
  <si>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</si>
  <si>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</si>
  <si>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</si>
  <si>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</si>
  <si>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</si>
  <si>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</si>
  <si>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</si>
  <si>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</si>
  <si>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</si>
  <si>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</si>
  <si>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</si>
  <si>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</si>
  <si>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</si>
  <si>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</si>
  <si>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</si>
  <si>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</si>
  <si>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</si>
  <si>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</si>
  <si>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</si>
  <si>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</si>
  <si>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</si>
  <si>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</si>
  <si>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</si>
  <si>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</si>
  <si>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</si>
  <si>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</si>
  <si>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</si>
  <si>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</si>
  <si>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</si>
  <si>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</si>
  <si>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</si>
  <si>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</si>
  <si>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</si>
  <si>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</si>
  <si>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</si>
  <si>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</si>
  <si>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</si>
  <si>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</si>
  <si>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</si>
  <si>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</si>
  <si>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</si>
  <si>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</si>
  <si>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</si>
  <si>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</si>
  <si>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</si>
  <si>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</si>
  <si>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</si>
  <si>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</si>
  <si>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</si>
  <si>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</si>
  <si>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</si>
  <si>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</si>
  <si>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</si>
  <si>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</si>
  <si>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</si>
  <si>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</si>
  <si>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</si>
  <si>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</si>
  <si>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</si>
  <si>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</si>
  <si>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</si>
  <si>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</si>
  <si>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</si>
  <si>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</si>
  <si>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</si>
  <si>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</si>
  <si>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</si>
  <si>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</si>
  <si>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</si>
  <si>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</si>
  <si>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</si>
  <si>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</si>
  <si>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</si>
  <si>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</si>
  <si>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</si>
  <si>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</si>
  <si>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</si>
  <si>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</si>
  <si>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</si>
  <si>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</si>
  <si>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</si>
  <si>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</si>
  <si>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</si>
  <si>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</si>
  <si>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</si>
  <si>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</si>
  <si>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</si>
  <si>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</si>
  <si>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</si>
  <si>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</si>
  <si>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</si>
  <si>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</si>
  <si>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</si>
  <si>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</si>
  <si>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</si>
  <si>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</si>
  <si>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</si>
  <si>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</si>
  <si>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</si>
  <si>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</si>
  <si>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</si>
  <si>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</si>
  <si>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</si>
  <si>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</si>
  <si>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</si>
  <si>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</si>
  <si>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</si>
  <si>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</si>
  <si>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</si>
  <si>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</si>
  <si>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</si>
  <si>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</si>
  <si>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</si>
  <si>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</si>
  <si>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</si>
  <si>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</si>
  <si>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</si>
  <si>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</si>
  <si>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</si>
  <si>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</si>
  <si>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</si>
  <si>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</si>
  <si>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</si>
  <si>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</si>
  <si>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</si>
  <si>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</si>
  <si>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</si>
  <si>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</si>
  <si>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</si>
  <si>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</si>
  <si>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</si>
  <si>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</si>
  <si>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</si>
  <si>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</si>
  <si>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</si>
  <si>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</si>
  <si>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</si>
  <si>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</si>
  <si>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</si>
  <si>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</si>
  <si>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</si>
  <si>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</si>
  <si>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</si>
  <si>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</si>
  <si>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</si>
  <si>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</si>
  <si>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</si>
  <si>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</si>
  <si>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</si>
  <si>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</si>
  <si>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</si>
  <si>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</si>
  <si>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</si>
  <si>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</si>
  <si>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</si>
  <si>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</si>
  <si>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</si>
  <si>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</si>
  <si>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</si>
  <si>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</si>
  <si>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</si>
  <si>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</si>
  <si>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</si>
  <si>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</si>
  <si>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</si>
  <si>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</si>
  <si>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</si>
  <si>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</si>
  <si>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</si>
  <si>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</si>
  <si>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</si>
  <si>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</si>
  <si>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</si>
  <si>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</si>
  <si>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</si>
  <si>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</si>
  <si>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</si>
  <si>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</si>
  <si>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</si>
  <si>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</si>
  <si>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</si>
  <si>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</si>
  <si>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</si>
  <si>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</si>
  <si>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</si>
  <si>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</si>
  <si>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</si>
  <si>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</si>
  <si>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</si>
  <si>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</si>
  <si>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</si>
  <si>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</si>
  <si>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</si>
  <si>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</si>
  <si>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</si>
  <si>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</si>
  <si>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</si>
  <si>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</si>
  <si>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</si>
  <si>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</si>
  <si>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</si>
  <si>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</si>
  <si>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</si>
  <si>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</si>
  <si>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</si>
  <si>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</si>
  <si>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</si>
  <si>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</si>
  <si>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</si>
  <si>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</si>
  <si>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</si>
  <si>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</si>
  <si>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</si>
  <si>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</si>
  <si>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</si>
  <si>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</si>
  <si>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</si>
  <si>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</si>
  <si>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</si>
  <si>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</si>
  <si>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</si>
  <si>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</si>
  <si>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</si>
  <si>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</si>
  <si>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</si>
  <si>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</si>
  <si>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</si>
  <si>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</si>
  <si>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</si>
  <si>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</si>
  <si>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</si>
  <si>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</si>
  <si>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</si>
  <si>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</si>
  <si>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</si>
  <si>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</si>
  <si>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</si>
  <si>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</si>
  <si>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</si>
  <si>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</si>
  <si>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</si>
  <si>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</si>
  <si>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</si>
  <si>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</si>
  <si>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</si>
  <si>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</si>
  <si>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</si>
  <si>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</si>
  <si>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</si>
  <si>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</si>
  <si>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</si>
  <si>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</si>
  <si>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</si>
  <si>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</si>
  <si>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</si>
  <si>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</si>
  <si>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</si>
  <si>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</si>
  <si>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</si>
  <si>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</si>
  <si>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</si>
  <si>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</si>
  <si>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</si>
  <si>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</si>
  <si>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</si>
  <si>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</si>
  <si>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</si>
  <si>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</si>
  <si>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</si>
  <si>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</si>
  <si>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</si>
  <si>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</si>
  <si>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</si>
  <si>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</si>
  <si>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</si>
  <si>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</si>
  <si>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</si>
  <si>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</si>
  <si>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</si>
  <si>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</si>
  <si>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</si>
  <si>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</si>
  <si>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</si>
  <si>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</si>
  <si>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</si>
  <si>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</si>
  <si>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</si>
  <si>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</si>
  <si>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</si>
  <si>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</si>
  <si>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</si>
  <si>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</si>
  <si>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</si>
  <si>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</si>
  <si>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</si>
  <si>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</si>
  <si>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</si>
  <si>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</si>
  <si>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</si>
  <si>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</si>
  <si>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</si>
  <si>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</si>
  <si>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</si>
  <si>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</si>
  <si>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</si>
  <si>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</si>
  <si>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</si>
  <si>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</si>
  <si>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</si>
  <si>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</si>
  <si>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</si>
  <si>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</si>
  <si>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</si>
  <si>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</si>
  <si>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</si>
  <si>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</si>
  <si>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</si>
  <si>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</si>
  <si>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</si>
  <si>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</si>
  <si>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</si>
  <si>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</si>
  <si>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</si>
  <si>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</si>
  <si>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</si>
  <si>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</si>
  <si>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</si>
  <si>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</si>
  <si>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</si>
  <si>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</si>
  <si>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</si>
  <si>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</si>
  <si>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</si>
  <si>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</si>
  <si>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</si>
  <si>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</si>
  <si>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</si>
  <si>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</si>
  <si>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</si>
  <si>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</si>
  <si>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</si>
  <si>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</si>
  <si>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</si>
  <si>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</si>
  <si>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</si>
  <si>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</si>
  <si>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</si>
  <si>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</si>
  <si>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</si>
  <si>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</si>
  <si>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</si>
  <si>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</si>
  <si>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</si>
  <si>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</si>
  <si>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</si>
  <si>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</si>
  <si>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</si>
  <si>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</si>
  <si>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</si>
  <si>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</si>
  <si>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</si>
  <si>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</si>
  <si>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</si>
  <si>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</si>
  <si>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</si>
  <si>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</si>
  <si>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</si>
  <si>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</si>
  <si>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</si>
  <si>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</si>
  <si>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</si>
  <si>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</si>
  <si>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</si>
  <si>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</si>
  <si>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</si>
  <si>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</si>
  <si>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</si>
  <si>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</si>
  <si>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</si>
  <si>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</si>
  <si>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</si>
  <si>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</si>
  <si>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</si>
  <si>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</si>
  <si>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</si>
  <si>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</si>
  <si>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</si>
  <si>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</si>
  <si>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</si>
  <si>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</si>
  <si>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</si>
  <si>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</si>
  <si>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</si>
  <si>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</si>
  <si>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</si>
  <si>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</si>
  <si>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</si>
  <si>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</si>
  <si>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</si>
  <si>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</si>
  <si>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</si>
  <si>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</si>
  <si>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</si>
  <si>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</si>
  <si>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</si>
  <si>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</si>
  <si>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</si>
  <si>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</si>
  <si>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</si>
  <si>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</si>
  <si>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</si>
  <si>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</si>
  <si>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</si>
  <si>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</si>
  <si>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</si>
  <si>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</si>
  <si>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</si>
  <si>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</si>
  <si>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</si>
  <si>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</si>
  <si>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</si>
  <si>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</si>
  <si>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</si>
  <si>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</si>
  <si>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</si>
  <si>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</si>
  <si>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Lloyds Bank plc</t>
  </si>
  <si>
    <t>www.lloydsbankinggroup.com/investors/fixed-income-investors/covered-bonds</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</si>
  <si>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</si>
  <si>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</si>
  <si>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</si>
  <si>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</si>
  <si>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</si>
  <si>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</si>
  <si>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</si>
  <si>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</si>
  <si>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</si>
  <si>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</si>
  <si>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</si>
  <si>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</si>
  <si>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</si>
  <si>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</si>
  <si>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</si>
  <si>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</si>
  <si>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</si>
  <si>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</si>
  <si>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</si>
  <si>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</si>
  <si>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</si>
  <si>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</si>
  <si>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</si>
  <si>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</si>
  <si>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</si>
  <si>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</si>
  <si>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</si>
  <si>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</si>
  <si>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</si>
  <si>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</si>
  <si>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</si>
  <si>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</si>
  <si>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</si>
  <si>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</si>
  <si>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</si>
  <si>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</si>
  <si>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</si>
  <si>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</si>
  <si>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</si>
  <si>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</si>
  <si>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</si>
  <si>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</si>
  <si>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</si>
  <si>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</si>
  <si>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</si>
  <si>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</si>
  <si>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</si>
  <si>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</si>
  <si>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</si>
  <si>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</si>
  <si>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</si>
  <si>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</si>
  <si>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</si>
  <si>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</si>
  <si>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</si>
  <si>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</si>
  <si>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</si>
  <si>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</si>
  <si>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</si>
  <si>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</si>
  <si>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</si>
  <si>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</si>
  <si>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</si>
  <si>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</si>
  <si>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</si>
  <si>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</si>
  <si>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</si>
  <si>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</si>
  <si>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</si>
  <si>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</si>
  <si>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</si>
  <si>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</si>
  <si>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</si>
  <si>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</si>
  <si>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</si>
  <si>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</si>
  <si>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</si>
  <si>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</si>
  <si>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</si>
  <si>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</si>
  <si>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</si>
  <si>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</si>
  <si>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</si>
  <si>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</si>
  <si>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</si>
  <si>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</si>
  <si>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</si>
  <si>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</si>
  <si>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</si>
  <si>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</si>
  <si>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</si>
  <si>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</si>
  <si>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</si>
  <si>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</si>
  <si>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</si>
  <si>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</si>
  <si>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</si>
  <si>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</si>
  <si>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</si>
  <si>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</si>
  <si>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</si>
  <si>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</si>
  <si>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</si>
  <si>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</si>
  <si>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</si>
  <si>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</si>
  <si>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</si>
  <si>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</si>
  <si>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</si>
  <si>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</si>
  <si>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</si>
  <si>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</si>
  <si>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</si>
  <si>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</si>
  <si>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</si>
  <si>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</si>
  <si>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</si>
  <si>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</si>
  <si>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</si>
  <si>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</si>
  <si>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</si>
  <si>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</si>
  <si>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</si>
  <si>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</si>
  <si>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</si>
  <si>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</si>
  <si>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</si>
  <si>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</si>
  <si>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</si>
  <si>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</si>
  <si>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</si>
  <si>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</si>
  <si>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</si>
  <si>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</si>
  <si>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7.25% &amp; 8.74%</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</si>
  <si>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</si>
  <si>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</si>
  <si>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</si>
  <si>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</si>
  <si>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</si>
  <si>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</si>
  <si>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</si>
  <si>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</si>
  <si>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</si>
  <si>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</si>
  <si>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</si>
  <si>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</si>
  <si>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</si>
  <si>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</si>
  <si>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</si>
  <si>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</si>
  <si>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</si>
  <si>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</si>
  <si>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</si>
  <si>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</si>
  <si>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</si>
  <si>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</si>
  <si>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</si>
  <si>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</si>
  <si>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</si>
  <si>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</si>
  <si>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</si>
  <si>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</si>
  <si>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</si>
  <si>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</si>
  <si>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</si>
  <si>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</si>
  <si>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</si>
  <si>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</si>
  <si>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</si>
  <si>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</si>
  <si>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</si>
  <si>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</si>
  <si>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tracker</t>
  </si>
  <si>
    <t>Fixed for life</t>
  </si>
  <si>
    <t>Tracker at origination, reverting to SVR</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</si>
  <si>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</si>
  <si>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</si>
  <si>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</si>
  <si>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</si>
  <si>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</si>
  <si>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</si>
  <si>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</si>
  <si>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</si>
  <si>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</si>
  <si>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</si>
  <si>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</si>
  <si>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</si>
  <si>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</si>
  <si>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</si>
  <si>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</si>
  <si>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</si>
  <si>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</si>
  <si>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</si>
  <si>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</si>
  <si>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</si>
  <si>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</si>
  <si>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</si>
  <si>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</si>
  <si>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</si>
  <si>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</si>
  <si>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</si>
  <si>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</si>
  <si>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</si>
  <si>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</si>
  <si>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</si>
  <si>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</si>
  <si>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</si>
  <si>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</si>
  <si>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</si>
  <si>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</si>
  <si>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</si>
  <si>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</si>
  <si>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</si>
  <si>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</si>
  <si>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</si>
  <si>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</si>
  <si>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</si>
  <si>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</si>
  <si>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</si>
  <si>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</si>
  <si>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</si>
  <si>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</si>
  <si>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</si>
  <si>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</si>
  <si>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</si>
  <si>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</si>
  <si>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</si>
  <si>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</si>
  <si>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</si>
  <si>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</si>
  <si>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</si>
  <si>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</si>
  <si>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</si>
  <si>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</si>
  <si>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</si>
  <si>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</si>
  <si>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</si>
  <si>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</si>
  <si>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</si>
  <si>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</si>
  <si>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</si>
  <si>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</si>
  <si>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</si>
  <si>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</si>
  <si>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</si>
  <si>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</si>
  <si>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</si>
  <si>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</si>
  <si>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</si>
  <si>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</si>
  <si>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</si>
  <si>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</si>
  <si>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</si>
  <si>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</si>
  <si>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</si>
  <si>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</si>
  <si>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</si>
  <si>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</si>
  <si>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</si>
  <si>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</si>
  <si>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</si>
  <si>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</si>
  <si>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</si>
  <si>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</si>
  <si>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</si>
  <si>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</si>
  <si>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</si>
  <si>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</si>
  <si>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</si>
  <si>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</si>
  <si>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</si>
  <si>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</si>
  <si>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</si>
  <si>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</si>
  <si>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</si>
  <si>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</si>
  <si>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</si>
  <si>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</si>
  <si>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</si>
  <si>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</si>
  <si>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</si>
  <si>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</si>
  <si>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</si>
  <si>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</si>
  <si>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</si>
  <si>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</si>
  <si>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</si>
  <si>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</si>
  <si>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</si>
  <si>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</si>
  <si>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</si>
  <si>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</si>
  <si>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2011-5</t>
  </si>
  <si>
    <t>Series 2011-18</t>
  </si>
  <si>
    <t>Series 2011-19</t>
  </si>
  <si>
    <t>Series 2012-3</t>
  </si>
  <si>
    <t>Series 2012-4</t>
  </si>
  <si>
    <t>Series 2012-5</t>
  </si>
  <si>
    <t>Series 2012-13</t>
  </si>
  <si>
    <t>Series 2012-14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</si>
  <si>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</si>
  <si>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</si>
  <si>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</si>
  <si>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</si>
  <si>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</si>
  <si>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</si>
  <si>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</si>
  <si>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</si>
  <si>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</si>
  <si>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</si>
  <si>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</si>
  <si>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</si>
  <si>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</si>
  <si>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</si>
  <si>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</si>
  <si>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</si>
  <si>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XS0589945459</t>
  </si>
  <si>
    <t>XS0737747211</t>
  </si>
  <si>
    <t>XS0762210739</t>
  </si>
  <si>
    <t>Stock exchange listing</t>
  </si>
  <si>
    <t>Coupon payment frequency</t>
  </si>
  <si>
    <t>Annual</t>
  </si>
  <si>
    <t>Coupon payment date</t>
  </si>
  <si>
    <t>2 Sep</t>
  </si>
  <si>
    <t>13 Jan</t>
  </si>
  <si>
    <t>8 Feb</t>
  </si>
  <si>
    <t>1 Sep</t>
  </si>
  <si>
    <t>13 Oct</t>
  </si>
  <si>
    <t>1 Feb</t>
  </si>
  <si>
    <t>7 Mar</t>
  </si>
  <si>
    <t>7 Jun</t>
  </si>
  <si>
    <t>22 Mar</t>
  </si>
  <si>
    <t>23 Mar</t>
  </si>
  <si>
    <t>Coupon (rate if fixed, margin and reference rate if floating)</t>
  </si>
  <si>
    <t>Margin payable under extended maturity period (%)</t>
  </si>
  <si>
    <t>1m Euribor +1.40%</t>
  </si>
  <si>
    <t>1m Euribor +1.45%</t>
  </si>
  <si>
    <t>SONIA +1.879%</t>
  </si>
  <si>
    <t>1m Euribor +1.20%</t>
  </si>
  <si>
    <t>1m Euribor +1.65%</t>
  </si>
  <si>
    <t>SONIA +2.826%</t>
  </si>
  <si>
    <t>1m Nibor +1.30%</t>
  </si>
  <si>
    <t>Swap counterparty/ies</t>
  </si>
  <si>
    <t>Swap notional denomination</t>
  </si>
  <si>
    <t>Swap notional amount</t>
  </si>
  <si>
    <t>Swap notional maturity</t>
  </si>
  <si>
    <t>SONIA + 2.0115%</t>
  </si>
  <si>
    <t>SONIA + 1.7905%</t>
  </si>
  <si>
    <t>SONIA + 2.193%</t>
  </si>
  <si>
    <t>SONIA + 1.913%</t>
  </si>
  <si>
    <t>SONIA + 2.222%</t>
  </si>
  <si>
    <t>SONIA + 2.103%</t>
  </si>
  <si>
    <t>SONIA + 2.8912%</t>
  </si>
  <si>
    <t>SONIA + 2.106%</t>
  </si>
  <si>
    <t>SONIA + 1.784%</t>
  </si>
  <si>
    <t>SONIA + 1.826%</t>
  </si>
  <si>
    <t>Collateral posting amount</t>
  </si>
  <si>
    <t>Series 2012-16</t>
  </si>
  <si>
    <t>Series 2012-17</t>
  </si>
  <si>
    <t>Series 2012-18</t>
  </si>
  <si>
    <t>Series 2012-19</t>
  </si>
  <si>
    <t>Series 2016-3</t>
  </si>
  <si>
    <t>Series 2016-4</t>
  </si>
  <si>
    <t>Series 2016-5</t>
  </si>
  <si>
    <t>Series 2016-6</t>
  </si>
  <si>
    <t>Series 2018-2</t>
  </si>
  <si>
    <t>XS0765619407</t>
  </si>
  <si>
    <t>XS1347734565</t>
  </si>
  <si>
    <t>XS1350035900</t>
  </si>
  <si>
    <t>XS1350853831</t>
  </si>
  <si>
    <t>XS1354465566</t>
  </si>
  <si>
    <t>XS1795392502</t>
  </si>
  <si>
    <t>Quarterly</t>
  </si>
  <si>
    <t>30 Mar</t>
  </si>
  <si>
    <t>26 Apr</t>
  </si>
  <si>
    <t>10 May</t>
  </si>
  <si>
    <t>11 Jun</t>
  </si>
  <si>
    <t>22 Jan</t>
  </si>
  <si>
    <t>25 Jan</t>
  </si>
  <si>
    <t>28 Jan</t>
  </si>
  <si>
    <t>26 Mar</t>
  </si>
  <si>
    <t>SONIA +2.076%</t>
  </si>
  <si>
    <t>1m Euribor +0.94%</t>
  </si>
  <si>
    <t>1m Euribor +0.235%</t>
  </si>
  <si>
    <t>1m Euribor +0.225%</t>
  </si>
  <si>
    <t>1m Euribor +0.20%</t>
  </si>
  <si>
    <t>1m Euribor +0.01%</t>
  </si>
  <si>
    <t>SONIA + 2.141%</t>
  </si>
  <si>
    <t>SONIA + 1.631%</t>
  </si>
  <si>
    <t>SONIA + 1.594%</t>
  </si>
  <si>
    <t>SONIA + 1.576%</t>
  </si>
  <si>
    <t>SONIA + 0.582%</t>
  </si>
  <si>
    <t>SONIA + 0.561%</t>
  </si>
  <si>
    <t>SONIA + 0.569%</t>
  </si>
  <si>
    <t>SONIA + 0.6211%</t>
  </si>
  <si>
    <t>SONIA + 0.6167%</t>
  </si>
  <si>
    <t>Series 2019-4</t>
  </si>
  <si>
    <t>Series 2019-6</t>
  </si>
  <si>
    <t>Series 2021-1</t>
  </si>
  <si>
    <t>Series 2021-2</t>
  </si>
  <si>
    <t>Series 2021-3</t>
  </si>
  <si>
    <t>Series 2022-1</t>
  </si>
  <si>
    <t>Series 2023-1</t>
  </si>
  <si>
    <t>Series 2023-2</t>
  </si>
  <si>
    <t>Series 2023-3</t>
  </si>
  <si>
    <t>Series 2023-4</t>
  </si>
  <si>
    <t>XS2013525501</t>
  </si>
  <si>
    <t>XS2054600718</t>
  </si>
  <si>
    <t>XS2367214694</t>
  </si>
  <si>
    <t>XS2367214777</t>
  </si>
  <si>
    <t>XS2367214850</t>
  </si>
  <si>
    <t>XS2558248055</t>
  </si>
  <si>
    <t>XS2582348046</t>
  </si>
  <si>
    <t>XS2634072024</t>
  </si>
  <si>
    <t>CH1280994281</t>
  </si>
  <si>
    <t>XS2711354915</t>
  </si>
  <si>
    <t>London, Zurich</t>
  </si>
  <si>
    <t>Monthly</t>
  </si>
  <si>
    <t>18 Jun</t>
  </si>
  <si>
    <t>23 Sep</t>
  </si>
  <si>
    <t>8 of Month</t>
  </si>
  <si>
    <t>22 Feb/May/Aug/Nov</t>
  </si>
  <si>
    <t>2 Feb</t>
  </si>
  <si>
    <t>13 Mar/Jun/Sep/Dec</t>
  </si>
  <si>
    <t>31 Aug</t>
  </si>
  <si>
    <t>6 Feb/May/Aug/Nov</t>
  </si>
  <si>
    <t>SONIA +0.25%</t>
  </si>
  <si>
    <t>SONIA +0.32%</t>
  </si>
  <si>
    <t>SONIA +0.42%</t>
  </si>
  <si>
    <t>SONIA +0.65%</t>
  </si>
  <si>
    <t>SONIA +0.50%</t>
  </si>
  <si>
    <t>1m Euribor +0.17%</t>
  </si>
  <si>
    <t>1m Euribor +0.28%</t>
  </si>
  <si>
    <t>1m Euribor +0.24%</t>
  </si>
  <si>
    <t>SONIA + 0.694%</t>
  </si>
  <si>
    <t>SONIA + 0.7459%</t>
  </si>
  <si>
    <t>SONIA +0.598%</t>
  </si>
  <si>
    <t>SONIA +0.49%</t>
  </si>
  <si>
    <t>£-</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</si>
  <si>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</si>
  <si>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</si>
  <si>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</si>
  <si>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</si>
  <si>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</si>
  <si>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</si>
  <si>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</si>
  <si>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</si>
  <si>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</si>
  <si>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</si>
  <si>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</si>
  <si>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</si>
  <si>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</si>
  <si>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</si>
  <si>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</si>
  <si>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</si>
  <si>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</si>
  <si>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</si>
  <si>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</si>
  <si>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</si>
  <si>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</si>
  <si>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</si>
  <si>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</si>
  <si>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</si>
  <si>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</si>
  <si>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</si>
  <si>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</si>
  <si>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</si>
  <si>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</si>
  <si>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</si>
  <si>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</si>
  <si>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</si>
  <si>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</si>
  <si>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</si>
  <si>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</si>
  <si>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</si>
  <si>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</si>
  <si>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</si>
  <si>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</si>
  <si>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</si>
  <si>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</si>
  <si>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</si>
  <si>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</si>
  <si>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</si>
  <si>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</si>
  <si>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</si>
  <si>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</si>
  <si>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</si>
  <si>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</si>
  <si>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</si>
  <si>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</si>
  <si>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</si>
  <si>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</si>
  <si>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</si>
  <si>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</si>
  <si>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</si>
  <si>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</si>
  <si>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</si>
  <si>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</si>
  <si>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</si>
  <si>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</si>
  <si>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</si>
  <si>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</si>
  <si>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</si>
  <si>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</si>
  <si>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</si>
  <si>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</si>
  <si>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</si>
  <si>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</si>
  <si>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</si>
  <si>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</si>
  <si>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</si>
  <si>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</si>
  <si>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</si>
  <si>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</si>
  <si>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</si>
  <si>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</si>
  <si>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</si>
  <si>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</si>
  <si>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</si>
  <si>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</si>
  <si>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</si>
  <si>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</si>
  <si>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</si>
  <si>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</si>
  <si>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</si>
  <si>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</si>
  <si>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</si>
  <si>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</si>
  <si>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</si>
  <si>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</si>
  <si>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</si>
  <si>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</si>
  <si>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</si>
  <si>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</si>
  <si>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</si>
  <si>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</si>
  <si>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</si>
  <si>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</si>
  <si>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</si>
  <si>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</si>
  <si>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</si>
  <si>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</si>
  <si>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</si>
  <si>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</si>
  <si>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</si>
  <si>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As per regulation</t>
  </si>
  <si>
    <t>intra-group</t>
  </si>
  <si>
    <t>1,000,000+</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</si>
  <si>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</si>
  <si>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</si>
  <si>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</si>
  <si>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</si>
  <si>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</si>
  <si>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</si>
  <si>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</si>
  <si>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</si>
  <si>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</si>
  <si>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r>
      <t>(11)</t>
    </r>
    <r>
      <rPr>
        <sz val="10"/>
        <rFont val="Arial"/>
        <family val="2"/>
      </rPr>
      <t xml:space="preserve"> Source: Moody's performance report dated 20 March 2024. </t>
    </r>
  </si>
  <si>
    <t>Worksheet D: National Transparency Template</t>
  </si>
  <si>
    <t>www.coveredbondlabel.com/issuer/54-lloyds-bank-plc</t>
  </si>
  <si>
    <t>www.legislation.gov.uk/eudr/2019/2162/article/17/adopted
www.lloydsbankinggroup.com/investors/fixed-income-investors/covered-bonds</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</si>
  <si>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</si>
  <si>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</si>
  <si>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</si>
  <si>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</si>
  <si>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</si>
  <si>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</si>
  <si>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</si>
  <si>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</si>
  <si>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</si>
  <si>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</si>
  <si>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Investor Report June 2024</t>
  </si>
  <si>
    <t>Andrew Hyde | Head of Securitisation | andrew.hyde2@lloydsbanking.com</t>
  </si>
  <si>
    <t>At spot</t>
  </si>
  <si>
    <t xml:space="preserve"> £                             -</t>
  </si>
  <si>
    <t xml:space="preserve"> None </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</si>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</sst>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_-[$€-2]* #,##0.00_-;\-[$€-2]* #,##0.00_-;_-[$€-2]* &quot;-&quot;??_-"/>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sz val="10"/>
      <color rgb="FFFF0000"/>
      <name val="Arial"/>
      <family val="2"/>
    </font>
    <font>
      <b/>
      <sz val="10"/>
      <color rgb="FFFF0000"/>
      <name val="Arial"/>
      <family val="2"/>
    </font>
    <font>
      <b/>
      <sz val="10"/>
      <name val="Arial"/>
      <family val="2"/>
    </font>
    <font>
      <b/>
      <sz val="12"/>
      <name val="Arial"/>
      <family val="2"/>
    </font>
    <font>
      <sz val="12"/>
      <name val="Arial"/>
      <family val="2"/>
    </font>
    <font>
      <i/>
      <sz val="11"/>
      <name val="Calibri"/>
      <family val="2"/>
    </font>
    <font>
      <sz val="10"/>
      <color indexed="8"/>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0"/>
      <color indexed="8"/>
      <name val="Helvetica"/>
      <family val="2"/>
    </font>
    <font>
      <b/>
      <sz val="14"/>
      <color indexed="10"/>
      <name val="Arial"/>
      <family val="2"/>
    </font>
    <font>
      <sz val="10"/>
      <color indexed="10"/>
      <name val="Arial"/>
      <family val="2"/>
    </font>
    <font>
      <b/>
      <sz val="10"/>
      <color indexed="10"/>
      <name val="Arial"/>
      <family val="2"/>
    </font>
    <font>
      <b/>
      <sz val="9"/>
      <color indexed="10"/>
      <name val="Arial"/>
      <family val="2"/>
    </font>
    <font>
      <sz val="10"/>
      <name val="Arial"/>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s>
  <fills count="3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rgb="FFFFFF00"/>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9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xf numFmtId="0" fontId="77" fillId="0" borderId="0"/>
    <xf numFmtId="0" fontId="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0"/>
    <xf numFmtId="0" fontId="28" fillId="0" borderId="0"/>
    <xf numFmtId="4" fontId="80" fillId="13" borderId="31" applyNumberFormat="0" applyProtection="0">
      <alignment vertical="center"/>
    </xf>
    <xf numFmtId="4" fontId="81" fillId="12" borderId="31" applyNumberFormat="0" applyProtection="0">
      <alignment vertical="center"/>
    </xf>
    <xf numFmtId="4" fontId="80" fillId="12" borderId="31" applyNumberFormat="0" applyProtection="0">
      <alignment horizontal="left" vertical="center" indent="1"/>
    </xf>
    <xf numFmtId="0" fontId="80" fillId="12" borderId="31" applyNumberFormat="0" applyProtection="0">
      <alignment horizontal="left" vertical="top" indent="1"/>
    </xf>
    <xf numFmtId="4" fontId="82" fillId="0" borderId="0" applyNumberFormat="0" applyProtection="0">
      <alignment horizontal="left" vertical="center" indent="1"/>
    </xf>
    <xf numFmtId="4" fontId="66" fillId="14" borderId="31" applyNumberFormat="0" applyProtection="0">
      <alignment horizontal="right" vertical="center"/>
    </xf>
    <xf numFmtId="4" fontId="66" fillId="15" borderId="31" applyNumberFormat="0" applyProtection="0">
      <alignment horizontal="right" vertical="center"/>
    </xf>
    <xf numFmtId="4" fontId="66" fillId="16" borderId="31" applyNumberFormat="0" applyProtection="0">
      <alignment horizontal="right" vertical="center"/>
    </xf>
    <xf numFmtId="4" fontId="66" fillId="17" borderId="31" applyNumberFormat="0" applyProtection="0">
      <alignment horizontal="right" vertical="center"/>
    </xf>
    <xf numFmtId="4" fontId="66" fillId="18" borderId="31" applyNumberFormat="0" applyProtection="0">
      <alignment horizontal="right" vertical="center"/>
    </xf>
    <xf numFmtId="4" fontId="66" fillId="19" borderId="31" applyNumberFormat="0" applyProtection="0">
      <alignment horizontal="right" vertical="center"/>
    </xf>
    <xf numFmtId="4" fontId="66" fillId="20" borderId="31" applyNumberFormat="0" applyProtection="0">
      <alignment horizontal="right" vertical="center"/>
    </xf>
    <xf numFmtId="4" fontId="66" fillId="21" borderId="31" applyNumberFormat="0" applyProtection="0">
      <alignment horizontal="right" vertical="center"/>
    </xf>
    <xf numFmtId="4" fontId="66" fillId="22" borderId="31" applyNumberFormat="0" applyProtection="0">
      <alignment horizontal="right" vertical="center"/>
    </xf>
    <xf numFmtId="4" fontId="80" fillId="23" borderId="32" applyNumberFormat="0" applyProtection="0">
      <alignment horizontal="left" vertical="center" indent="1"/>
    </xf>
    <xf numFmtId="4" fontId="83" fillId="24" borderId="0" applyNumberFormat="0" applyProtection="0">
      <alignment horizontal="left" vertical="center" indent="1"/>
    </xf>
    <xf numFmtId="4" fontId="84" fillId="25" borderId="0" applyNumberFormat="0" applyProtection="0">
      <alignment horizontal="left" vertical="center" indent="1"/>
    </xf>
    <xf numFmtId="4" fontId="66" fillId="26" borderId="31" applyNumberFormat="0" applyProtection="0">
      <alignment horizontal="right" vertical="center"/>
    </xf>
    <xf numFmtId="4" fontId="83" fillId="0" borderId="0" applyNumberFormat="0" applyProtection="0">
      <alignment horizontal="left" vertical="center" indent="1"/>
    </xf>
    <xf numFmtId="4" fontId="82" fillId="0" borderId="0" applyNumberFormat="0" applyProtection="0">
      <alignment horizontal="left" vertical="center" indent="1"/>
    </xf>
    <xf numFmtId="0" fontId="28" fillId="25" borderId="31" applyNumberFormat="0" applyProtection="0">
      <alignment horizontal="left" vertical="center" indent="1"/>
    </xf>
    <xf numFmtId="0" fontId="28" fillId="25" borderId="31" applyNumberFormat="0" applyProtection="0">
      <alignment horizontal="left" vertical="center" indent="1"/>
    </xf>
    <xf numFmtId="0" fontId="28" fillId="25" borderId="31" applyNumberFormat="0" applyProtection="0">
      <alignment horizontal="left" vertical="top" indent="1"/>
    </xf>
    <xf numFmtId="0" fontId="28" fillId="25" borderId="31" applyNumberFormat="0" applyProtection="0">
      <alignment horizontal="left" vertical="top" indent="1"/>
    </xf>
    <xf numFmtId="0" fontId="42" fillId="27" borderId="31" applyNumberFormat="0" applyProtection="0">
      <alignment horizontal="left" vertical="center" indent="1"/>
    </xf>
    <xf numFmtId="0" fontId="28" fillId="27" borderId="31" applyNumberFormat="0" applyProtection="0">
      <alignment horizontal="left" vertical="top" indent="1"/>
    </xf>
    <xf numFmtId="0" fontId="28" fillId="27" borderId="31" applyNumberFormat="0" applyProtection="0">
      <alignment horizontal="left" vertical="top" indent="1"/>
    </xf>
    <xf numFmtId="0" fontId="28" fillId="28" borderId="31" applyNumberFormat="0" applyProtection="0">
      <alignment horizontal="left" vertical="center" indent="1"/>
    </xf>
    <xf numFmtId="0" fontId="28" fillId="28" borderId="31" applyNumberFormat="0" applyProtection="0">
      <alignment horizontal="left" vertical="center" indent="1"/>
    </xf>
    <xf numFmtId="0" fontId="28" fillId="28" borderId="31" applyNumberFormat="0" applyProtection="0">
      <alignment horizontal="left" vertical="top" indent="1"/>
    </xf>
    <xf numFmtId="0" fontId="28" fillId="28" borderId="31" applyNumberFormat="0" applyProtection="0">
      <alignment horizontal="left" vertical="top" indent="1"/>
    </xf>
    <xf numFmtId="0" fontId="28" fillId="29" borderId="31" applyNumberFormat="0" applyProtection="0">
      <alignment horizontal="left" vertical="center" indent="1"/>
    </xf>
    <xf numFmtId="0" fontId="28" fillId="29" borderId="31" applyNumberFormat="0" applyProtection="0">
      <alignment horizontal="left" vertical="center" indent="1"/>
    </xf>
    <xf numFmtId="0" fontId="28" fillId="29" borderId="31" applyNumberFormat="0" applyProtection="0">
      <alignment horizontal="left" vertical="top" indent="1"/>
    </xf>
    <xf numFmtId="0" fontId="28" fillId="29" borderId="31" applyNumberFormat="0" applyProtection="0">
      <alignment horizontal="left" vertical="top" indent="1"/>
    </xf>
    <xf numFmtId="4" fontId="66" fillId="30" borderId="31" applyNumberFormat="0" applyProtection="0">
      <alignment vertical="center"/>
    </xf>
    <xf numFmtId="4" fontId="85" fillId="30" borderId="31" applyNumberFormat="0" applyProtection="0">
      <alignment vertical="center"/>
    </xf>
    <xf numFmtId="4" fontId="66" fillId="30" borderId="31" applyNumberFormat="0" applyProtection="0">
      <alignment horizontal="left" vertical="center" indent="1"/>
    </xf>
    <xf numFmtId="0" fontId="66" fillId="30" borderId="31" applyNumberFormat="0" applyProtection="0">
      <alignment horizontal="left" vertical="top" indent="1"/>
    </xf>
    <xf numFmtId="4" fontId="83" fillId="31" borderId="31" applyNumberFormat="0" applyProtection="0">
      <alignment horizontal="right" vertical="center"/>
    </xf>
    <xf numFmtId="4" fontId="85" fillId="31" borderId="31" applyNumberFormat="0" applyProtection="0">
      <alignment horizontal="right" vertical="center"/>
    </xf>
    <xf numFmtId="4" fontId="66" fillId="26" borderId="31" applyNumberFormat="0" applyProtection="0">
      <alignment horizontal="left" vertical="center" indent="1"/>
    </xf>
    <xf numFmtId="0" fontId="83" fillId="27" borderId="31" applyNumberFormat="0" applyProtection="0">
      <alignment horizontal="center" vertical="top" wrapText="1"/>
    </xf>
    <xf numFmtId="4" fontId="86" fillId="0" borderId="0" applyNumberFormat="0" applyProtection="0">
      <alignment horizontal="left" vertical="center" indent="1"/>
    </xf>
    <xf numFmtId="4" fontId="74" fillId="31" borderId="31" applyNumberFormat="0" applyProtection="0">
      <alignment horizontal="right" vertical="center"/>
    </xf>
    <xf numFmtId="9" fontId="28" fillId="0" borderId="0" applyFont="0" applyFill="0" applyBorder="0" applyAlignment="0" applyProtection="0"/>
    <xf numFmtId="0" fontId="28" fillId="0" borderId="0"/>
    <xf numFmtId="0" fontId="4" fillId="0" borderId="0"/>
    <xf numFmtId="43" fontId="28" fillId="0" borderId="0" applyFont="0" applyFill="0" applyBorder="0" applyAlignment="0" applyProtection="0"/>
    <xf numFmtId="175"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25" borderId="31" applyNumberFormat="0" applyProtection="0">
      <alignment horizontal="left" vertical="center" indent="1"/>
    </xf>
    <xf numFmtId="0" fontId="28" fillId="25" borderId="31" applyNumberFormat="0" applyProtection="0">
      <alignment horizontal="left" vertical="center" indent="1"/>
    </xf>
    <xf numFmtId="0" fontId="28" fillId="25" borderId="31" applyNumberFormat="0" applyProtection="0">
      <alignment horizontal="left" vertical="top" indent="1"/>
    </xf>
    <xf numFmtId="0" fontId="28" fillId="25" borderId="31" applyNumberFormat="0" applyProtection="0">
      <alignment horizontal="left" vertical="top" indent="1"/>
    </xf>
    <xf numFmtId="0" fontId="28" fillId="27" borderId="31" applyNumberFormat="0" applyProtection="0">
      <alignment horizontal="left" vertical="top" indent="1"/>
    </xf>
    <xf numFmtId="0" fontId="28" fillId="27" borderId="31" applyNumberFormat="0" applyProtection="0">
      <alignment horizontal="left" vertical="top" indent="1"/>
    </xf>
    <xf numFmtId="0" fontId="28" fillId="28" borderId="31" applyNumberFormat="0" applyProtection="0">
      <alignment horizontal="left" vertical="center" indent="1"/>
    </xf>
    <xf numFmtId="0" fontId="28" fillId="28" borderId="31" applyNumberFormat="0" applyProtection="0">
      <alignment horizontal="left" vertical="center" indent="1"/>
    </xf>
    <xf numFmtId="0" fontId="28" fillId="28" borderId="31" applyNumberFormat="0" applyProtection="0">
      <alignment horizontal="left" vertical="top" indent="1"/>
    </xf>
    <xf numFmtId="0" fontId="28" fillId="28" borderId="31" applyNumberFormat="0" applyProtection="0">
      <alignment horizontal="left" vertical="top" indent="1"/>
    </xf>
    <xf numFmtId="0" fontId="28" fillId="29" borderId="31" applyNumberFormat="0" applyProtection="0">
      <alignment horizontal="left" vertical="center" indent="1"/>
    </xf>
    <xf numFmtId="0" fontId="28" fillId="29" borderId="31" applyNumberFormat="0" applyProtection="0">
      <alignment horizontal="left" vertical="center" indent="1"/>
    </xf>
    <xf numFmtId="0" fontId="28" fillId="29" borderId="31" applyNumberFormat="0" applyProtection="0">
      <alignment horizontal="left" vertical="top" indent="1"/>
    </xf>
    <xf numFmtId="0" fontId="28" fillId="29" borderId="3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cellStyleXfs>
  <cellXfs count="4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28" fillId="0" borderId="10" xfId="0" applyFont="1" applyBorder="1"/>
    <xf numFmtId="0" fontId="28" fillId="0" borderId="13" xfId="0" applyFont="1" applyBorder="1"/>
    <xf numFmtId="0" fontId="28" fillId="0" borderId="28" xfId="0" applyFont="1" applyBorder="1"/>
    <xf numFmtId="0" fontId="64" fillId="0" borderId="0" xfId="0" applyFont="1"/>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0" fillId="4" borderId="0" xfId="0" applyFill="1" applyProtection="1">
      <protection locked="0"/>
    </xf>
    <xf numFmtId="0" fontId="28" fillId="4" borderId="0" xfId="0" applyFont="1" applyFill="1" applyProtection="1">
      <protection locked="0"/>
    </xf>
    <xf numFmtId="0" fontId="0" fillId="9" borderId="0" xfId="0" applyFill="1" applyProtection="1">
      <protection locked="0"/>
    </xf>
    <xf numFmtId="0" fontId="69" fillId="9" borderId="0" xfId="0" applyFont="1" applyFill="1" applyAlignment="1">
      <alignment horizontal="center"/>
    </xf>
    <xf numFmtId="0" fontId="70" fillId="4" borderId="0" xfId="0" applyFont="1" applyFill="1" applyAlignment="1">
      <alignment vertical="center"/>
    </xf>
    <xf numFmtId="0" fontId="71" fillId="4" borderId="0" xfId="0" applyFont="1" applyFill="1"/>
    <xf numFmtId="0" fontId="53" fillId="4" borderId="0" xfId="0" applyFont="1" applyFill="1"/>
    <xf numFmtId="0" fontId="54" fillId="4" borderId="0" xfId="0" applyFont="1" applyFill="1" applyAlignment="1">
      <alignment horizontal="center"/>
    </xf>
    <xf numFmtId="0" fontId="54" fillId="9" borderId="0" xfId="0" applyFont="1" applyFill="1" applyAlignment="1">
      <alignment horizontal="center"/>
    </xf>
    <xf numFmtId="0" fontId="54" fillId="9" borderId="0" xfId="0" applyFont="1" applyFill="1" applyAlignment="1" applyProtection="1">
      <alignment horizontal="center"/>
      <protection locked="0"/>
    </xf>
    <xf numFmtId="0" fontId="72" fillId="9" borderId="0" xfId="0" applyFont="1" applyFill="1" applyAlignment="1">
      <alignment vertical="top" wrapText="1"/>
    </xf>
    <xf numFmtId="0" fontId="55" fillId="4" borderId="0" xfId="0" applyFont="1" applyFill="1" applyAlignment="1">
      <alignment vertical="center"/>
    </xf>
    <xf numFmtId="0" fontId="72" fillId="9" borderId="0" xfId="0" applyFont="1" applyFill="1" applyAlignment="1">
      <alignment horizontal="left" vertical="top" wrapText="1"/>
    </xf>
    <xf numFmtId="0" fontId="55" fillId="4" borderId="0" xfId="0" applyFont="1" applyFill="1" applyAlignment="1" applyProtection="1">
      <alignment horizontal="left" vertical="center"/>
      <protection locked="0"/>
    </xf>
    <xf numFmtId="0" fontId="55" fillId="4" borderId="0" xfId="0" applyFont="1" applyFill="1" applyAlignment="1">
      <alignment horizontal="left" vertical="center"/>
    </xf>
    <xf numFmtId="0" fontId="56" fillId="9" borderId="0" xfId="0" applyFont="1" applyFill="1" applyAlignment="1">
      <alignment vertical="top" wrapText="1"/>
    </xf>
    <xf numFmtId="0" fontId="57" fillId="9" borderId="0" xfId="0" applyFont="1" applyFill="1"/>
    <xf numFmtId="0" fontId="28" fillId="9" borderId="0" xfId="0" applyFont="1" applyFill="1" applyProtection="1">
      <protection locked="0"/>
    </xf>
    <xf numFmtId="0" fontId="73"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20" xfId="0" applyNumberFormat="1" applyFont="1" applyFill="1" applyBorder="1" applyAlignment="1">
      <alignment wrapText="1"/>
    </xf>
    <xf numFmtId="169" fontId="28" fillId="9" borderId="21" xfId="0" applyNumberFormat="1" applyFont="1" applyFill="1" applyBorder="1" applyAlignment="1">
      <alignment wrapText="1"/>
    </xf>
    <xf numFmtId="0" fontId="28" fillId="9" borderId="22" xfId="0" applyFont="1" applyFill="1" applyBorder="1" applyAlignment="1">
      <alignment horizontal="center"/>
    </xf>
    <xf numFmtId="0" fontId="28" fillId="9" borderId="13" xfId="0" applyFont="1" applyFill="1" applyBorder="1" applyAlignment="1">
      <alignment horizontal="center"/>
    </xf>
    <xf numFmtId="0" fontId="28" fillId="9" borderId="20" xfId="0" applyFont="1" applyFill="1" applyBorder="1" applyAlignment="1">
      <alignment horizontal="center"/>
    </xf>
    <xf numFmtId="0" fontId="28" fillId="9" borderId="21"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24" xfId="0" applyFont="1" applyFill="1" applyBorder="1" applyAlignment="1">
      <alignment horizontal="center"/>
    </xf>
    <xf numFmtId="0" fontId="28" fillId="9" borderId="13" xfId="0" applyFont="1" applyFill="1" applyBorder="1"/>
    <xf numFmtId="0" fontId="28" fillId="10" borderId="13" xfId="0" applyFont="1" applyFill="1" applyBorder="1" applyAlignment="1">
      <alignment horizontal="center"/>
    </xf>
    <xf numFmtId="0" fontId="28" fillId="10" borderId="13" xfId="0" applyFont="1" applyFill="1" applyBorder="1" applyAlignment="1" applyProtection="1">
      <alignment horizontal="center"/>
      <protection locked="0"/>
    </xf>
    <xf numFmtId="0" fontId="0" fillId="10" borderId="13" xfId="0" applyFill="1" applyBorder="1" applyAlignment="1" applyProtection="1">
      <alignment horizontal="center"/>
      <protection locked="0"/>
    </xf>
    <xf numFmtId="0" fontId="58" fillId="9" borderId="0" xfId="0" quotePrefix="1" applyFont="1" applyFill="1"/>
    <xf numFmtId="0" fontId="0" fillId="10" borderId="13" xfId="0" quotePrefix="1" applyFill="1" applyBorder="1" applyAlignment="1">
      <alignment horizontal="center"/>
    </xf>
    <xf numFmtId="0" fontId="0" fillId="10" borderId="13" xfId="0" applyFill="1" applyBorder="1" applyAlignment="1">
      <alignment horizontal="center"/>
    </xf>
    <xf numFmtId="42" fontId="28" fillId="10" borderId="13" xfId="0" applyNumberFormat="1" applyFont="1" applyFill="1" applyBorder="1" applyProtection="1">
      <protection locked="0"/>
    </xf>
    <xf numFmtId="169" fontId="28" fillId="10" borderId="24" xfId="0" applyNumberFormat="1" applyFont="1" applyFill="1" applyBorder="1" applyAlignment="1">
      <alignment horizontal="right" wrapText="1"/>
    </xf>
    <xf numFmtId="10" fontId="28" fillId="10" borderId="24"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59" fillId="10" borderId="13" xfId="0" applyNumberFormat="1" applyFont="1" applyFill="1" applyBorder="1" applyAlignment="1">
      <alignment horizontal="right" wrapText="1"/>
    </xf>
    <xf numFmtId="0" fontId="28" fillId="4" borderId="0" xfId="0" applyFont="1" applyFill="1"/>
    <xf numFmtId="0" fontId="55" fillId="4" borderId="0" xfId="0" applyFont="1" applyFill="1" applyAlignment="1" applyProtection="1">
      <alignment vertical="center"/>
      <protection locked="0"/>
    </xf>
    <xf numFmtId="168" fontId="55" fillId="4" borderId="0" xfId="0" applyNumberFormat="1" applyFont="1" applyFill="1" applyAlignment="1">
      <alignment horizontal="left" vertical="center"/>
    </xf>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60" fillId="9" borderId="0" xfId="0" applyNumberFormat="1" applyFont="1" applyFill="1" applyProtection="1">
      <protection locked="0"/>
    </xf>
    <xf numFmtId="42" fontId="28" fillId="9" borderId="0" xfId="0" applyNumberFormat="1" applyFont="1" applyFill="1" applyProtection="1">
      <protection locked="0"/>
    </xf>
    <xf numFmtId="0" fontId="74" fillId="9" borderId="0" xfId="0" applyFont="1" applyFill="1" applyProtection="1">
      <protection locked="0"/>
    </xf>
    <xf numFmtId="0" fontId="42" fillId="10" borderId="13" xfId="0" applyFont="1" applyFill="1" applyBorder="1" applyAlignment="1">
      <alignment wrapText="1"/>
    </xf>
    <xf numFmtId="0" fontId="73" fillId="9" borderId="0" xfId="0" applyFont="1" applyFill="1" applyAlignment="1" applyProtection="1">
      <alignment wrapText="1"/>
      <protection locked="0"/>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24"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24"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2" fontId="0" fillId="10" borderId="13" xfId="0" applyNumberFormat="1" applyFill="1" applyBorder="1" applyAlignment="1">
      <alignment horizontal="right" wrapText="1"/>
    </xf>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0" fontId="75" fillId="9" borderId="0" xfId="0" applyFont="1" applyFill="1" applyAlignment="1">
      <alignment horizontal="center"/>
    </xf>
    <xf numFmtId="0" fontId="60" fillId="9" borderId="0" xfId="0" applyFont="1" applyFill="1" applyProtection="1">
      <protection locked="0"/>
    </xf>
    <xf numFmtId="0" fontId="28" fillId="9" borderId="10" xfId="0" applyFont="1" applyFill="1" applyBorder="1" applyAlignment="1">
      <alignment wrapText="1"/>
    </xf>
    <xf numFmtId="43" fontId="28" fillId="10" borderId="24" xfId="0" applyNumberFormat="1" applyFont="1" applyFill="1" applyBorder="1" applyAlignment="1">
      <alignment horizontal="right" wrapText="1"/>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26"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24" xfId="0" applyNumberFormat="1" applyFont="1" applyFill="1" applyBorder="1" applyAlignment="1">
      <alignment wrapText="1"/>
    </xf>
    <xf numFmtId="10" fontId="28" fillId="10" borderId="24"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24"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27" xfId="0" applyNumberFormat="1" applyFont="1" applyFill="1" applyBorder="1" applyAlignment="1">
      <alignment wrapText="1"/>
    </xf>
    <xf numFmtId="0" fontId="28" fillId="9" borderId="10" xfId="0" applyFont="1" applyFill="1" applyBorder="1" applyAlignment="1">
      <alignment vertical="top" wrapText="1"/>
    </xf>
    <xf numFmtId="0" fontId="75" fillId="9" borderId="0" xfId="0" applyFont="1" applyFill="1" applyProtection="1">
      <protection locked="0"/>
    </xf>
    <xf numFmtId="0" fontId="28" fillId="9" borderId="10" xfId="0" applyFont="1" applyFill="1" applyBorder="1" applyAlignment="1">
      <alignment horizontal="center"/>
    </xf>
    <xf numFmtId="171" fontId="28" fillId="10" borderId="13" xfId="0" applyNumberFormat="1" applyFont="1" applyFill="1" applyBorder="1"/>
    <xf numFmtId="10" fontId="28" fillId="10" borderId="13" xfId="9" applyNumberFormat="1" applyFont="1" applyFill="1" applyBorder="1" applyAlignment="1" applyProtection="1"/>
    <xf numFmtId="41" fontId="28" fillId="10" borderId="13" xfId="0" applyNumberFormat="1" applyFont="1" applyFill="1" applyBorder="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25" xfId="0" applyFont="1" applyFill="1" applyBorder="1" applyAlignment="1">
      <alignment horizontal="center"/>
    </xf>
    <xf numFmtId="0" fontId="28" fillId="9" borderId="26" xfId="0" applyFont="1" applyFill="1" applyBorder="1" applyAlignment="1">
      <alignment horizontal="center"/>
    </xf>
    <xf numFmtId="0" fontId="28" fillId="9" borderId="24" xfId="0" applyFont="1" applyFill="1" applyBorder="1" applyAlignment="1">
      <alignment horizontal="center" wrapText="1"/>
    </xf>
    <xf numFmtId="0" fontId="28" fillId="9" borderId="24" xfId="0" applyFont="1" applyFill="1" applyBorder="1" applyAlignment="1">
      <alignment horizontal="center"/>
    </xf>
    <xf numFmtId="2" fontId="28" fillId="10" borderId="11" xfId="0" applyNumberFormat="1" applyFont="1" applyFill="1" applyBorder="1"/>
    <xf numFmtId="171" fontId="28" fillId="10" borderId="25" xfId="0" applyNumberFormat="1" applyFont="1" applyFill="1" applyBorder="1"/>
    <xf numFmtId="10" fontId="28" fillId="10" borderId="25" xfId="9" applyNumberFormat="1" applyFont="1" applyFill="1" applyBorder="1" applyAlignment="1" applyProtection="1"/>
    <xf numFmtId="41" fontId="28" fillId="10" borderId="25" xfId="0" applyNumberFormat="1" applyFont="1" applyFill="1" applyBorder="1"/>
    <xf numFmtId="172" fontId="28" fillId="10" borderId="25" xfId="0" applyNumberFormat="1" applyFont="1" applyFill="1" applyBorder="1"/>
    <xf numFmtId="41" fontId="28" fillId="10" borderId="11" xfId="0" applyNumberFormat="1" applyFont="1" applyFill="1" applyBorder="1"/>
    <xf numFmtId="10" fontId="28" fillId="10" borderId="24" xfId="9" applyNumberFormat="1" applyFont="1" applyFill="1" applyBorder="1" applyAlignment="1" applyProtection="1"/>
    <xf numFmtId="10" fontId="28" fillId="10" borderId="25" xfId="0" applyNumberFormat="1" applyFont="1" applyFill="1" applyBorder="1"/>
    <xf numFmtId="41" fontId="28" fillId="10" borderId="10" xfId="0" applyNumberFormat="1" applyFont="1" applyFill="1" applyBorder="1"/>
    <xf numFmtId="171" fontId="28" fillId="9" borderId="28" xfId="0" applyNumberFormat="1" applyFont="1" applyFill="1" applyBorder="1"/>
    <xf numFmtId="10" fontId="28" fillId="9" borderId="28" xfId="0" applyNumberFormat="1" applyFont="1" applyFill="1" applyBorder="1"/>
    <xf numFmtId="41" fontId="28" fillId="9" borderId="28" xfId="0" applyNumberFormat="1" applyFont="1" applyFill="1" applyBorder="1"/>
    <xf numFmtId="0" fontId="76" fillId="9" borderId="0" xfId="0" applyFont="1" applyFill="1" applyProtection="1">
      <protection locked="0"/>
    </xf>
    <xf numFmtId="0" fontId="62" fillId="9" borderId="13" xfId="0" applyFont="1" applyFill="1" applyBorder="1"/>
    <xf numFmtId="10" fontId="28" fillId="9" borderId="0" xfId="9" applyNumberFormat="1" applyFont="1" applyFill="1" applyAlignment="1" applyProtection="1">
      <protection locked="0"/>
    </xf>
    <xf numFmtId="171" fontId="28" fillId="10" borderId="24" xfId="0" applyNumberFormat="1" applyFont="1" applyFill="1" applyBorder="1"/>
    <xf numFmtId="41" fontId="28" fillId="10" borderId="24" xfId="0" applyNumberFormat="1" applyFont="1" applyFill="1" applyBorder="1"/>
    <xf numFmtId="0" fontId="28" fillId="9" borderId="28" xfId="0" applyFont="1" applyFill="1" applyBorder="1"/>
    <xf numFmtId="171" fontId="28" fillId="9" borderId="29" xfId="0" applyNumberFormat="1" applyFont="1" applyFill="1" applyBorder="1"/>
    <xf numFmtId="10" fontId="28" fillId="9" borderId="29" xfId="0" applyNumberFormat="1" applyFont="1" applyFill="1" applyBorder="1"/>
    <xf numFmtId="41" fontId="28" fillId="9" borderId="29" xfId="0" applyNumberFormat="1" applyFont="1" applyFill="1" applyBorder="1"/>
    <xf numFmtId="0" fontId="62"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24" xfId="0" applyNumberFormat="1" applyFont="1" applyFill="1" applyBorder="1" applyAlignment="1">
      <alignment horizontal="right"/>
    </xf>
    <xf numFmtId="174" fontId="28" fillId="10" borderId="13" xfId="0" applyNumberFormat="1" applyFont="1" applyFill="1" applyBorder="1" applyAlignment="1">
      <alignment horizontal="right"/>
    </xf>
    <xf numFmtId="169" fontId="28" fillId="10" borderId="25"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49" fontId="42" fillId="10" borderId="13" xfId="0" applyNumberFormat="1" applyFont="1" applyFill="1" applyBorder="1" applyAlignment="1">
      <alignment horizontal="right" wrapText="1"/>
    </xf>
    <xf numFmtId="174" fontId="59" fillId="10" borderId="24" xfId="0" applyNumberFormat="1" applyFont="1" applyFill="1" applyBorder="1" applyAlignment="1">
      <alignment horizontal="right"/>
    </xf>
    <xf numFmtId="42" fontId="61" fillId="4" borderId="0" xfId="0" applyNumberFormat="1" applyFont="1" applyFill="1" applyAlignment="1" applyProtection="1">
      <alignment horizontal="right"/>
      <protection locked="0"/>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0" fillId="10" borderId="13" xfId="0" applyNumberFormat="1" applyFill="1" applyBorder="1" applyAlignment="1" applyProtection="1">
      <alignment horizontal="center" vertical="top"/>
      <protection locked="0"/>
    </xf>
    <xf numFmtId="170" fontId="59"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8" fillId="9" borderId="30" xfId="0" applyFont="1" applyFill="1" applyBorder="1" applyProtection="1">
      <protection locked="0"/>
    </xf>
    <xf numFmtId="170" fontId="28" fillId="9" borderId="23" xfId="0" applyNumberFormat="1" applyFont="1" applyFill="1" applyBorder="1" applyAlignment="1" applyProtection="1">
      <alignment vertical="top"/>
      <protection locked="0"/>
    </xf>
    <xf numFmtId="170" fontId="28" fillId="9" borderId="23" xfId="0" applyNumberFormat="1" applyFont="1" applyFill="1" applyBorder="1" applyProtection="1">
      <protection locked="0"/>
    </xf>
    <xf numFmtId="170" fontId="59" fillId="9" borderId="23" xfId="0" applyNumberFormat="1" applyFont="1" applyFill="1" applyBorder="1" applyAlignment="1" applyProtection="1">
      <alignment vertical="top" wrapText="1"/>
      <protection locked="0"/>
    </xf>
    <xf numFmtId="0" fontId="28" fillId="9" borderId="23"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63" fillId="9" borderId="13" xfId="0" applyFont="1" applyFill="1" applyBorder="1" applyAlignment="1">
      <alignment horizontal="center" vertical="center"/>
    </xf>
    <xf numFmtId="0" fontId="63" fillId="9" borderId="13" xfId="0" applyFont="1" applyFill="1" applyBorder="1" applyAlignment="1">
      <alignment horizontal="center" vertical="center" wrapText="1"/>
    </xf>
    <xf numFmtId="0" fontId="64" fillId="4" borderId="0" xfId="0" applyFont="1" applyFill="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59"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57" fillId="4" borderId="0" xfId="0" applyFont="1" applyFill="1"/>
    <xf numFmtId="0" fontId="28" fillId="4" borderId="25" xfId="0" applyFont="1" applyFill="1" applyBorder="1"/>
    <xf numFmtId="0" fontId="28" fillId="4" borderId="23" xfId="0" applyFont="1" applyFill="1" applyBorder="1"/>
    <xf numFmtId="0" fontId="28" fillId="4" borderId="27" xfId="0" applyFont="1" applyFill="1" applyBorder="1"/>
    <xf numFmtId="0" fontId="28" fillId="10" borderId="13" xfId="4" applyFill="1" applyBorder="1" applyAlignment="1">
      <alignment vertical="top"/>
    </xf>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9" borderId="0" xfId="0" applyFill="1" applyAlignment="1" applyProtection="1">
      <alignment vertical="top"/>
      <protection locked="0"/>
    </xf>
    <xf numFmtId="0" fontId="58" fillId="9" borderId="0" xfId="0" applyFont="1" applyFill="1"/>
    <xf numFmtId="0" fontId="58" fillId="4" borderId="0" xfId="0" applyFont="1" applyFill="1" applyProtection="1">
      <protection locked="0"/>
    </xf>
    <xf numFmtId="0" fontId="58" fillId="4" borderId="0" xfId="0" applyFont="1" applyFill="1"/>
    <xf numFmtId="0" fontId="14" fillId="0" borderId="0" xfId="2" applyAlignment="1" applyProtection="1">
      <alignment horizontal="center" vertical="center" wrapText="1"/>
      <protection locked="0"/>
    </xf>
    <xf numFmtId="0" fontId="2" fillId="0" borderId="0" xfId="0" quotePrefix="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3" fillId="11" borderId="0" xfId="0" applyFont="1" applyFill="1" applyAlignment="1">
      <alignment horizontal="center" vertical="center" wrapText="1"/>
    </xf>
    <xf numFmtId="42" fontId="61" fillId="9" borderId="0" xfId="0" applyNumberFormat="1" applyFont="1" applyFill="1" applyAlignment="1" applyProtection="1">
      <alignment horizontal="right"/>
      <protection locked="0"/>
    </xf>
    <xf numFmtId="10" fontId="28" fillId="10" borderId="13" xfId="0" applyNumberFormat="1" applyFont="1" applyFill="1" applyBorder="1" applyAlignment="1">
      <alignment horizontal="right"/>
    </xf>
    <xf numFmtId="0" fontId="58" fillId="9" borderId="0" xfId="0" applyFont="1" applyFill="1" applyProtection="1">
      <protection locked="0"/>
    </xf>
    <xf numFmtId="6" fontId="28" fillId="10" borderId="25" xfId="0" applyNumberFormat="1" applyFont="1" applyFill="1" applyBorder="1" applyProtection="1">
      <protection locked="0"/>
    </xf>
    <xf numFmtId="6" fontId="28" fillId="10" borderId="13" xfId="0" applyNumberFormat="1" applyFont="1" applyFill="1" applyBorder="1" applyProtection="1">
      <protection locked="0"/>
    </xf>
    <xf numFmtId="6" fontId="28" fillId="10" borderId="25" xfId="0" applyNumberFormat="1" applyFont="1" applyFill="1" applyBorder="1"/>
    <xf numFmtId="6" fontId="28" fillId="10" borderId="13" xfId="0" applyNumberFormat="1" applyFont="1" applyFill="1" applyBorder="1"/>
    <xf numFmtId="6" fontId="28" fillId="10" borderId="13" xfId="0" applyNumberFormat="1" applyFont="1" applyFill="1" applyBorder="1" applyAlignment="1">
      <alignment wrapText="1"/>
    </xf>
    <xf numFmtId="6" fontId="28" fillId="10" borderId="25" xfId="0" applyNumberFormat="1" applyFont="1" applyFill="1" applyBorder="1" applyAlignment="1">
      <alignment wrapText="1"/>
    </xf>
    <xf numFmtId="6" fontId="28" fillId="10" borderId="25" xfId="0" applyNumberFormat="1" applyFont="1" applyFill="1" applyBorder="1" applyAlignment="1" applyProtection="1">
      <alignment wrapText="1"/>
      <protection locked="0"/>
    </xf>
    <xf numFmtId="0" fontId="45" fillId="0" borderId="0" xfId="0" applyFont="1" applyAlignment="1">
      <alignment horizontal="center" vertical="center"/>
    </xf>
    <xf numFmtId="0" fontId="6" fillId="3" borderId="0" xfId="2" applyFont="1" applyFill="1" applyBorder="1" applyAlignment="1">
      <alignment horizontal="center"/>
    </xf>
    <xf numFmtId="0" fontId="6" fillId="3" borderId="0" xfId="2" applyFont="1" applyFill="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8" fillId="9" borderId="0" xfId="0" applyFont="1" applyFill="1" applyAlignment="1">
      <alignment horizontal="left" vertical="top" wrapText="1"/>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170" fontId="28" fillId="10" borderId="10" xfId="0" applyNumberFormat="1" applyFont="1" applyFill="1" applyBorder="1" applyAlignment="1">
      <alignment wrapText="1"/>
    </xf>
    <xf numFmtId="170" fontId="28" fillId="10" borderId="12" xfId="0" applyNumberFormat="1" applyFont="1" applyFill="1" applyBorder="1" applyAlignment="1">
      <alignment wrapText="1"/>
    </xf>
    <xf numFmtId="170" fontId="28" fillId="10" borderId="11" xfId="0" applyNumberFormat="1" applyFont="1" applyFill="1" applyBorder="1" applyAlignment="1">
      <alignment wrapText="1"/>
    </xf>
    <xf numFmtId="170" fontId="28" fillId="10" borderId="10" xfId="0" applyNumberFormat="1" applyFont="1" applyFill="1" applyBorder="1" applyAlignment="1">
      <alignment vertical="top" wrapText="1"/>
    </xf>
    <xf numFmtId="170" fontId="28" fillId="10" borderId="12" xfId="0" applyNumberFormat="1" applyFont="1" applyFill="1" applyBorder="1" applyAlignment="1">
      <alignment vertical="top" wrapText="1"/>
    </xf>
    <xf numFmtId="170" fontId="28" fillId="10" borderId="11" xfId="0" applyNumberFormat="1" applyFont="1" applyFill="1" applyBorder="1" applyAlignment="1">
      <alignment vertical="top" wrapText="1"/>
    </xf>
    <xf numFmtId="170" fontId="28" fillId="10" borderId="10" xfId="0" applyNumberFormat="1" applyFont="1" applyFill="1" applyBorder="1" applyAlignment="1">
      <alignment horizontal="lef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0" fillId="10" borderId="10" xfId="0" applyNumberFormat="1" applyFill="1" applyBorder="1" applyAlignment="1">
      <alignment wrapText="1"/>
    </xf>
    <xf numFmtId="170" fontId="0" fillId="10" borderId="12" xfId="0" applyNumberFormat="1" applyFill="1" applyBorder="1" applyAlignment="1">
      <alignment wrapText="1"/>
    </xf>
    <xf numFmtId="170" fontId="0" fillId="10" borderId="11" xfId="0" applyNumberFormat="1" applyFill="1" applyBorder="1" applyAlignment="1">
      <alignment wrapText="1"/>
    </xf>
    <xf numFmtId="170" fontId="0" fillId="10" borderId="10" xfId="0" applyNumberFormat="1" applyFill="1" applyBorder="1" applyAlignment="1">
      <alignment vertical="top" wrapText="1"/>
    </xf>
    <xf numFmtId="170" fontId="0" fillId="10" borderId="12" xfId="0" applyNumberFormat="1" applyFill="1" applyBorder="1" applyAlignment="1">
      <alignment vertical="top" wrapText="1"/>
    </xf>
    <xf numFmtId="170" fontId="0" fillId="10" borderId="11" xfId="0" applyNumberFormat="1" applyFill="1" applyBorder="1" applyAlignment="1">
      <alignment vertical="top" wrapText="1"/>
    </xf>
    <xf numFmtId="2" fontId="28" fillId="10" borderId="10" xfId="0" applyNumberFormat="1" applyFont="1" applyFill="1" applyBorder="1" applyAlignment="1">
      <alignment vertical="top" wrapText="1"/>
    </xf>
    <xf numFmtId="2" fontId="28" fillId="10" borderId="12" xfId="0" applyNumberFormat="1" applyFont="1" applyFill="1" applyBorder="1" applyAlignment="1">
      <alignment vertical="top" wrapText="1"/>
    </xf>
    <xf numFmtId="2" fontId="28" fillId="10" borderId="11" xfId="0" applyNumberFormat="1" applyFont="1" applyFill="1" applyBorder="1" applyAlignment="1">
      <alignment vertical="top" wrapText="1"/>
    </xf>
    <xf numFmtId="0" fontId="67" fillId="8" borderId="0" xfId="0" applyFont="1" applyFill="1" applyAlignment="1">
      <alignment horizontal="center"/>
    </xf>
    <xf numFmtId="0" fontId="68" fillId="10" borderId="0" xfId="0" applyFont="1" applyFill="1" applyAlignment="1">
      <alignment horizontal="center"/>
    </xf>
    <xf numFmtId="0" fontId="28" fillId="10" borderId="10" xfId="0" applyFont="1" applyFill="1" applyBorder="1" applyAlignment="1">
      <alignment horizontal="center"/>
    </xf>
    <xf numFmtId="0" fontId="28" fillId="10" borderId="12" xfId="0" applyFont="1" applyFill="1" applyBorder="1" applyAlignment="1">
      <alignment horizontal="center"/>
    </xf>
    <xf numFmtId="0" fontId="28" fillId="10" borderId="11" xfId="0" applyFont="1" applyFill="1" applyBorder="1" applyAlignment="1">
      <alignment horizontal="center"/>
    </xf>
    <xf numFmtId="0" fontId="28" fillId="9" borderId="10" xfId="0" applyFont="1" applyFill="1" applyBorder="1" applyAlignment="1">
      <alignment horizontal="center"/>
    </xf>
    <xf numFmtId="0" fontId="28" fillId="9" borderId="11" xfId="0" applyFont="1" applyFill="1" applyBorder="1" applyAlignment="1">
      <alignment horizontal="center"/>
    </xf>
    <xf numFmtId="0" fontId="28" fillId="10" borderId="10" xfId="0" applyFont="1" applyFill="1" applyBorder="1" applyAlignment="1">
      <alignment horizontal="left" wrapText="1"/>
    </xf>
    <xf numFmtId="0" fontId="28" fillId="10" borderId="11" xfId="0" applyFont="1" applyFill="1" applyBorder="1" applyAlignment="1">
      <alignment horizontal="left" wrapText="1"/>
    </xf>
    <xf numFmtId="0" fontId="28" fillId="9" borderId="22" xfId="0" applyFont="1" applyFill="1" applyBorder="1" applyAlignment="1">
      <alignment horizontal="center"/>
    </xf>
    <xf numFmtId="0" fontId="28" fillId="9" borderId="23" xfId="0" applyFont="1" applyFill="1" applyBorder="1" applyAlignment="1">
      <alignment horizontal="center"/>
    </xf>
    <xf numFmtId="0" fontId="28" fillId="9" borderId="27" xfId="0" applyFont="1" applyFill="1" applyBorder="1" applyAlignment="1">
      <alignment horizontal="center"/>
    </xf>
    <xf numFmtId="0" fontId="28" fillId="10" borderId="12" xfId="0" applyFont="1" applyFill="1" applyBorder="1" applyAlignment="1">
      <alignment horizontal="left" wrapText="1"/>
    </xf>
    <xf numFmtId="170" fontId="28" fillId="10" borderId="10" xfId="0" quotePrefix="1" applyNumberFormat="1" applyFont="1" applyFill="1" applyBorder="1" applyAlignment="1">
      <alignment horizontal="left" wrapText="1"/>
    </xf>
    <xf numFmtId="170" fontId="28" fillId="10" borderId="12" xfId="0" quotePrefix="1" applyNumberFormat="1" applyFont="1" applyFill="1" applyBorder="1" applyAlignment="1">
      <alignment horizontal="left" wrapText="1"/>
    </xf>
    <xf numFmtId="170" fontId="28" fillId="10" borderId="11" xfId="0" quotePrefix="1" applyNumberFormat="1" applyFont="1" applyFill="1" applyBorder="1" applyAlignment="1">
      <alignment horizontal="left" wrapText="1"/>
    </xf>
    <xf numFmtId="0" fontId="65" fillId="0" borderId="0" xfId="0" applyFont="1" applyAlignment="1" applyProtection="1">
      <alignment horizontal="left" vertical="top" wrapText="1"/>
      <protection locked="0"/>
    </xf>
    <xf numFmtId="168" fontId="55" fillId="4" borderId="0" xfId="0" applyNumberFormat="1" applyFont="1" applyFill="1" applyAlignment="1" applyProtection="1">
      <alignment horizontal="left" vertical="center"/>
      <protection locked="0"/>
    </xf>
    <xf numFmtId="0" fontId="28" fillId="9" borderId="12" xfId="0" applyFont="1" applyFill="1" applyBorder="1" applyAlignment="1">
      <alignment horizontal="center"/>
    </xf>
    <xf numFmtId="0" fontId="55" fillId="4" borderId="0" xfId="0" applyFont="1" applyFill="1" applyAlignment="1">
      <alignment horizontal="left" vertical="center"/>
    </xf>
    <xf numFmtId="168" fontId="55" fillId="4" borderId="0" xfId="0" applyNumberFormat="1" applyFont="1" applyFill="1" applyAlignment="1" applyProtection="1">
      <alignment horizontal="center" vertical="center"/>
      <protection locked="0"/>
    </xf>
    <xf numFmtId="0" fontId="70" fillId="4" borderId="0" xfId="0" applyFont="1" applyFill="1" applyAlignment="1">
      <alignment horizontal="center" vertical="center"/>
    </xf>
    <xf numFmtId="2" fontId="28" fillId="9" borderId="0" xfId="0" applyNumberFormat="1" applyFont="1" applyFill="1" applyAlignment="1" applyProtection="1">
      <alignment vertical="top" wrapText="1"/>
      <protection locked="0"/>
    </xf>
    <xf numFmtId="170" fontId="0" fillId="10" borderId="10" xfId="0" applyNumberForma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0" fontId="63" fillId="9" borderId="10" xfId="0" applyFont="1" applyFill="1" applyBorder="1" applyAlignment="1">
      <alignment horizontal="center" vertical="center"/>
    </xf>
    <xf numFmtId="0" fontId="63" fillId="9" borderId="12" xfId="0" applyFont="1" applyFill="1" applyBorder="1" applyAlignment="1">
      <alignment horizontal="center" vertical="center"/>
    </xf>
    <xf numFmtId="0" fontId="63" fillId="9" borderId="11" xfId="0" applyFont="1" applyFill="1" applyBorder="1" applyAlignment="1">
      <alignment horizontal="center" vertical="center"/>
    </xf>
    <xf numFmtId="0" fontId="63" fillId="9" borderId="10" xfId="0" applyFont="1" applyFill="1" applyBorder="1" applyAlignment="1">
      <alignment horizontal="center" vertical="center" wrapText="1"/>
    </xf>
    <xf numFmtId="0" fontId="63" fillId="9" borderId="12" xfId="0" applyFont="1" applyFill="1" applyBorder="1" applyAlignment="1">
      <alignment horizontal="center" vertical="center" wrapText="1"/>
    </xf>
    <xf numFmtId="0" fontId="63" fillId="9" borderId="11" xfId="0" applyFont="1" applyFill="1" applyBorder="1" applyAlignment="1">
      <alignment horizontal="center" vertical="center" wrapText="1"/>
    </xf>
    <xf numFmtId="170" fontId="28" fillId="10" borderId="10"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0" fillId="10" borderId="10" xfId="0"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0" fontId="0" fillId="10" borderId="10" xfId="0" applyFill="1" applyBorder="1" applyAlignment="1">
      <alignment horizontal="left" vertical="top" wrapText="1"/>
    </xf>
    <xf numFmtId="0" fontId="0" fillId="10" borderId="12" xfId="0" applyFill="1" applyBorder="1" applyAlignment="1">
      <alignment horizontal="left" vertical="top" wrapText="1"/>
    </xf>
    <xf numFmtId="0" fontId="0" fillId="10" borderId="11" xfId="0" applyFill="1" applyBorder="1" applyAlignment="1">
      <alignment horizontal="left" vertical="top" wrapText="1"/>
    </xf>
    <xf numFmtId="0" fontId="55" fillId="4" borderId="0" xfId="0" applyFont="1" applyFill="1" applyAlignment="1" applyProtection="1">
      <alignment horizontal="left" vertical="center"/>
      <protection locked="0"/>
    </xf>
    <xf numFmtId="0" fontId="44" fillId="0" borderId="0" xfId="0" applyFont="1" applyAlignment="1">
      <alignment horizontal="left" vertical="center" wrapText="1"/>
    </xf>
  </cellXfs>
  <cellStyles count="96">
    <cellStyle name="Comma 2" xfId="3" xr:uid="{00000000-0005-0000-0000-000000000000}"/>
    <cellStyle name="Comma 2 2" xfId="14" xr:uid="{27E4999C-2D45-4DCB-9CD2-980F78CFDDF1}"/>
    <cellStyle name="Comma 2 2 2" xfId="69" xr:uid="{9D06B1CD-5219-47AA-8BB8-3B0C0C4F76CF}"/>
    <cellStyle name="Comma 2 3" xfId="15" xr:uid="{6FE9D50D-8925-4EAD-B016-988E8C0030AB}"/>
    <cellStyle name="Comma 2 4" xfId="13" xr:uid="{D776D5BA-33A4-4F71-8E96-056166C821A5}"/>
    <cellStyle name="Comma 3" xfId="95" xr:uid="{4D3FFC52-8B76-46C1-AAFE-3FCFD789B591}"/>
    <cellStyle name="Euro" xfId="16" xr:uid="{C641D158-F954-447F-86E9-F5A6E65571A6}"/>
    <cellStyle name="Euro 2" xfId="70" xr:uid="{2E289C68-1ED2-45C1-A074-1D4455D0479B}"/>
    <cellStyle name="Hyperlink" xfId="2" builtinId="8"/>
    <cellStyle name="Hyperlink 2" xfId="17" xr:uid="{95D40D7C-FA47-452C-B068-69F8B75A4A54}"/>
    <cellStyle name="Hyperlink 3" xfId="18" xr:uid="{2F0ADA64-8BC9-4B0F-8257-52990F3F6CFE}"/>
    <cellStyle name="Norm੎੎" xfId="19" xr:uid="{3C8166B1-5F62-4477-B4C7-2853A344E1B5}"/>
    <cellStyle name="Norm੎੎ 2" xfId="71" xr:uid="{56362AC7-C448-4E6D-9F04-3A4CC89F8D8E}"/>
    <cellStyle name="Normal" xfId="0" builtinId="0"/>
    <cellStyle name="Normal 128" xfId="94" xr:uid="{518E3EF5-CD8D-4F51-B927-8507B63C17DD}"/>
    <cellStyle name="Normal 2" xfId="4" xr:uid="{00000000-0005-0000-0000-000003000000}"/>
    <cellStyle name="Normal 2 2" xfId="12" xr:uid="{59E3E803-8F7E-49D2-B282-EA89C3376F38}"/>
    <cellStyle name="Normal 2 2 2" xfId="68" xr:uid="{FED39F26-8586-42B7-A7D4-2D2909BE8354}"/>
    <cellStyle name="Normal 2 2 3" xfId="89" xr:uid="{BAEB3C6C-4963-413D-8200-23A3CDA3D9F6}"/>
    <cellStyle name="Normal 2 3" xfId="20" xr:uid="{D651D439-B822-4197-B35C-19D5FA537671}"/>
    <cellStyle name="Normal 2 3 2" xfId="72" xr:uid="{E47711CD-9E1A-4120-95FB-31EF8A913931}"/>
    <cellStyle name="Normal 2 4" xfId="67" xr:uid="{CBB7BA44-5E3F-4458-B86B-C55AFCD8DF68}"/>
    <cellStyle name="Normal 3" xfId="5" xr:uid="{00000000-0005-0000-0000-000004000000}"/>
    <cellStyle name="Normal 3 2" xfId="73" xr:uid="{88AC38A7-B073-4BF3-948E-7BEF74F4742A}"/>
    <cellStyle name="Normal 4" xfId="6" xr:uid="{00000000-0005-0000-0000-000005000000}"/>
    <cellStyle name="Normal 4 2" xfId="91" xr:uid="{E3AEFD78-90AD-4EE0-A80C-5725AAA6D32E}"/>
    <cellStyle name="Normal 4 3" xfId="90" xr:uid="{E72DF258-BB80-435B-BCAA-EE54E2EF3D3C}"/>
    <cellStyle name="Normal 5" xfId="92" xr:uid="{CB564BAE-BCBB-410C-94A2-54F14D0F5A4D}"/>
    <cellStyle name="Normal 5 2" xfId="10" xr:uid="{ED937CD8-BF75-4DEB-82A2-5B58D1AA48C2}"/>
    <cellStyle name="Normal 6" xfId="93" xr:uid="{09C8D00A-5BE3-44D4-827E-822EB4A52A59}"/>
    <cellStyle name="Normal 7" xfId="7" xr:uid="{00000000-0005-0000-0000-000006000000}"/>
    <cellStyle name="Normal 8" xfId="11" xr:uid="{70FACDF5-01E3-4FDC-8D66-F39948960E16}"/>
    <cellStyle name="Percent" xfId="1" builtinId="5"/>
    <cellStyle name="Percent 2" xfId="9" xr:uid="{193F9E0F-09ED-4E55-AF15-469DF29B57E8}"/>
    <cellStyle name="Percent 2 2" xfId="74" xr:uid="{C37235A7-AC1D-427D-93FB-92F8B03D9358}"/>
    <cellStyle name="Percent 3" xfId="66" xr:uid="{D3EBC184-4BE7-4529-8B3E-76B4530B810E}"/>
    <cellStyle name="SAPBEXaggData" xfId="21" xr:uid="{2548A437-DB95-4315-9295-A2AEC85D0E19}"/>
    <cellStyle name="SAPBEXaggDataEmph" xfId="22" xr:uid="{F73C8356-224B-479F-93A9-AF53346B89EB}"/>
    <cellStyle name="SAPBEXaggItem" xfId="23" xr:uid="{BCF26A7F-B7D6-460A-8108-5C7D840109FC}"/>
    <cellStyle name="SAPBEXaggItemX" xfId="24" xr:uid="{E7D81127-9D8C-4906-8A6A-B0065F4D7987}"/>
    <cellStyle name="SAPBEXchaText" xfId="25" xr:uid="{4339D047-5B51-47A5-B6F7-93115D2108DE}"/>
    <cellStyle name="SAPBEXexcBad7" xfId="26" xr:uid="{E8A64C46-CE2F-49EC-8157-14BF58E5E5EF}"/>
    <cellStyle name="SAPBEXexcBad8" xfId="27" xr:uid="{64201C18-AA2B-44DD-A5F2-E1AC9A2A7521}"/>
    <cellStyle name="SAPBEXexcBad9" xfId="28" xr:uid="{53884A72-7C86-4BDA-BB0D-B9667223017D}"/>
    <cellStyle name="SAPBEXexcCritical4" xfId="29" xr:uid="{04DBA6D4-FD4A-4430-9EC2-829C0971C01A}"/>
    <cellStyle name="SAPBEXexcCritical5" xfId="30" xr:uid="{81F6EF30-1F27-422C-A782-B28C1A6FEC7A}"/>
    <cellStyle name="SAPBEXexcCritical6" xfId="31" xr:uid="{99FEDD93-4289-4F79-B330-B112ED0F2125}"/>
    <cellStyle name="SAPBEXexcGood1" xfId="32" xr:uid="{AB0900AC-C709-44AE-9931-B6B094324AC8}"/>
    <cellStyle name="SAPBEXexcGood2" xfId="33" xr:uid="{85BFE02E-EC7B-4FFB-B809-6D39F03E1D3B}"/>
    <cellStyle name="SAPBEXexcGood3" xfId="34" xr:uid="{E4E56B55-A29D-4A2D-9905-A5D5A1E99E7C}"/>
    <cellStyle name="SAPBEXfilterDrill" xfId="35" xr:uid="{3BE942C3-DAF7-4298-A358-E9BFF8F928A7}"/>
    <cellStyle name="SAPBEXfilterItem" xfId="36" xr:uid="{D99A466D-651E-47C5-B610-85FC20BCEA37}"/>
    <cellStyle name="SAPBEXfilterText" xfId="37" xr:uid="{5F30A8AC-23EB-42B6-9F37-DBBC6B8514B6}"/>
    <cellStyle name="SAPBEXformats" xfId="38" xr:uid="{109E6031-2803-4665-BE2C-7B4A7D2C4A65}"/>
    <cellStyle name="SAPBEXheaderItem" xfId="39" xr:uid="{5A42E20A-0F2E-4076-8052-EB91C5866AC8}"/>
    <cellStyle name="SAPBEXheaderText" xfId="40" xr:uid="{040EF984-B9E7-478F-9571-61E8BD0F8995}"/>
    <cellStyle name="SAPBEXHLevel0" xfId="41" xr:uid="{E1524234-39D0-4944-85E2-7396FCECAC38}"/>
    <cellStyle name="SAPBEXHLevel0 2" xfId="42" xr:uid="{359014C9-DE7C-4318-90C8-D007016EDC71}"/>
    <cellStyle name="SAPBEXHLevel0 2 2" xfId="76" xr:uid="{C802652E-DD20-4917-B6C3-5F033353EC2E}"/>
    <cellStyle name="SAPBEXHLevel0 3" xfId="75" xr:uid="{CAFF8364-F7F6-4907-BDFF-9CB6EDFCF900}"/>
    <cellStyle name="SAPBEXHLevel0X" xfId="43" xr:uid="{F5CE2346-548F-4520-A22B-BE88EC07AF13}"/>
    <cellStyle name="SAPBEXHLevel0X 2" xfId="44" xr:uid="{03E4DD8E-D141-4868-A868-C146B759B437}"/>
    <cellStyle name="SAPBEXHLevel0X 2 2" xfId="78" xr:uid="{2991F26D-62BB-4A30-A000-D675260BC547}"/>
    <cellStyle name="SAPBEXHLevel0X 3" xfId="77" xr:uid="{5CC58CCD-341E-4F63-B39C-759D107BFF47}"/>
    <cellStyle name="SAPBEXHLevel1" xfId="45" xr:uid="{5AC2A07D-3DA6-449F-9481-1BA7FCD97E7F}"/>
    <cellStyle name="SAPBEXHLevel1X" xfId="46" xr:uid="{C5399193-A027-4012-8221-16B8EC3FBE10}"/>
    <cellStyle name="SAPBEXHLevel1X 2" xfId="47" xr:uid="{B944FFCD-74F6-4374-AFA3-8E4A72FBD84E}"/>
    <cellStyle name="SAPBEXHLevel1X 2 2" xfId="80" xr:uid="{2F49C249-E0D3-4B4D-8D7D-04316A2C3DF6}"/>
    <cellStyle name="SAPBEXHLevel1X 3" xfId="79" xr:uid="{7405D621-7DDC-4DEF-B59D-695B6EC71911}"/>
    <cellStyle name="SAPBEXHLevel2" xfId="48" xr:uid="{160B8734-112E-4A6A-A002-8D013FE8CB48}"/>
    <cellStyle name="SAPBEXHLevel2 2" xfId="49" xr:uid="{54440AC4-22B6-4841-9320-5387A30308D7}"/>
    <cellStyle name="SAPBEXHLevel2 2 2" xfId="82" xr:uid="{A636E6B8-B171-4B0E-8080-323B1A5FD572}"/>
    <cellStyle name="SAPBEXHLevel2 3" xfId="81" xr:uid="{93265C47-DD17-46DB-B632-4A64FEF2EBEE}"/>
    <cellStyle name="SAPBEXHLevel2X" xfId="50" xr:uid="{38B939A0-20BD-48F6-8E1E-6C1928867867}"/>
    <cellStyle name="SAPBEXHLevel2X 2" xfId="51" xr:uid="{54014EA2-0B9C-43D2-B0AB-F4E45F8C3258}"/>
    <cellStyle name="SAPBEXHLevel2X 2 2" xfId="84" xr:uid="{B5222EE3-14B9-41E1-A43B-8A33F9D5725B}"/>
    <cellStyle name="SAPBEXHLevel2X 3" xfId="83" xr:uid="{FB5136B4-099B-4369-9C50-D96DFFFF90E7}"/>
    <cellStyle name="SAPBEXHLevel3" xfId="52" xr:uid="{0AA7E449-E448-4BDB-B477-3385ED649D17}"/>
    <cellStyle name="SAPBEXHLevel3 2" xfId="53" xr:uid="{59E51971-F0F3-4568-A8CA-9F124E06078F}"/>
    <cellStyle name="SAPBEXHLevel3 2 2" xfId="86" xr:uid="{8D5DCCEE-16A3-4798-AFB9-BE83A5A61727}"/>
    <cellStyle name="SAPBEXHLevel3 3" xfId="85" xr:uid="{8576C189-A2B5-462B-95C9-A5647D1DD64A}"/>
    <cellStyle name="SAPBEXHLevel3X" xfId="54" xr:uid="{9E8479EE-55F5-4EA6-9F16-E18DDB023DA5}"/>
    <cellStyle name="SAPBEXHLevel3X 2" xfId="55" xr:uid="{9B2D11AE-3966-4578-A228-2A2C6C905AC5}"/>
    <cellStyle name="SAPBEXHLevel3X 2 2" xfId="88" xr:uid="{4D77E113-BD81-471C-8699-946F8CBDBD07}"/>
    <cellStyle name="SAPBEXHLevel3X 3" xfId="87" xr:uid="{699FF175-8E67-4BED-9CBE-B1935AB3E8DB}"/>
    <cellStyle name="SAPBEXresData" xfId="56" xr:uid="{B09999D0-063D-473E-8A83-01E1810BA81E}"/>
    <cellStyle name="SAPBEXresDataEmph" xfId="57" xr:uid="{50F47990-77F9-445B-B57E-E036A017E220}"/>
    <cellStyle name="SAPBEXresItem" xfId="58" xr:uid="{13848EF1-8C0D-46D0-B074-DA95BBDD3AD4}"/>
    <cellStyle name="SAPBEXresItemX" xfId="59" xr:uid="{C2F4F80E-1929-47AB-8E37-EAE19F07E879}"/>
    <cellStyle name="SAPBEXstdData" xfId="60" xr:uid="{D3A63C48-C87F-4FC4-AED6-816C303F5345}"/>
    <cellStyle name="SAPBEXstdDataEmph" xfId="61" xr:uid="{D775E00F-C978-42D0-AADD-2CC29088EAF9}"/>
    <cellStyle name="SAPBEXstdItem" xfId="62" xr:uid="{7F9D6070-807E-4696-AC55-8FFE1B3B0A2D}"/>
    <cellStyle name="SAPBEXstdItemX" xfId="63" xr:uid="{83E56390-AD03-49E3-A8EF-69B046315642}"/>
    <cellStyle name="SAPBEXtitle" xfId="64" xr:uid="{AFE98004-AD7E-4A37-BB06-3CB073867A74}"/>
    <cellStyle name="SAPBEXundefined" xfId="65" xr:uid="{3E490B8A-AF30-4133-B449-C59E14C92EE0}"/>
    <cellStyle name="Standard 3" xfId="8" xr:uid="{00000000-0005-0000-0000-000008000000}"/>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216844</xdr:colOff>
      <xdr:row>19</xdr:row>
      <xdr:rowOff>122465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E6A764E9-78B2-443B-8A10-A4097558E72A}"/>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9129347F-6FCF-4F03-A976-0C6A0DD54DAC}"/>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386B0E43-E1CE-4407-82D1-C7C0BDFEBE9E}"/>
            </a:ext>
          </a:extLst>
        </xdr:cNvPr>
        <xdr:cNvSpPr txBox="1"/>
      </xdr:nvSpPr>
      <xdr:spPr>
        <a:xfrm>
          <a:off x="22411" y="982757"/>
          <a:ext cx="14399560" cy="8964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nchorCtr="0">
          <a:no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142274</xdr:colOff>
      <xdr:row>5</xdr:row>
      <xdr:rowOff>45025</xdr:rowOff>
    </xdr:to>
    <xdr:pic>
      <xdr:nvPicPr>
        <xdr:cNvPr id="8" name="Picture 7">
          <a:extLst>
            <a:ext uri="{FF2B5EF4-FFF2-40B4-BE49-F238E27FC236}">
              <a16:creationId xmlns:a16="http://schemas.microsoft.com/office/drawing/2014/main" id="{0BAE4AEA-BCD4-430E-8028-9DD67E21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BE1FEB31-3B83-4512-AA1A-847227F5B09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142283</xdr:colOff>
      <xdr:row>5</xdr:row>
      <xdr:rowOff>45016</xdr:rowOff>
    </xdr:to>
    <xdr:pic>
      <xdr:nvPicPr>
        <xdr:cNvPr id="2" name="Picture 1">
          <a:extLst>
            <a:ext uri="{FF2B5EF4-FFF2-40B4-BE49-F238E27FC236}">
              <a16:creationId xmlns:a16="http://schemas.microsoft.com/office/drawing/2014/main" id="{DC1DDAE7-5287-4BDC-B6BD-1F746C9C2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3"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4" name="TextBox 3">
          <a:extLst>
            <a:ext uri="{FF2B5EF4-FFF2-40B4-BE49-F238E27FC236}">
              <a16:creationId xmlns:a16="http://schemas.microsoft.com/office/drawing/2014/main" id="{848E4E24-8E7A-4545-9B08-ACE588AA6E64}"/>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loydsbankinggroup.com/investors/fixed-income-investors/covered-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54-lloyd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54-lloyds-bank-plc" TargetMode="External"/><Relationship Id="rId5" Type="http://schemas.openxmlformats.org/officeDocument/2006/relationships/hyperlink" Target="https://coveredbondlabel.com/issuer/54-lloyds-bank-plc"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17"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17"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70" zoomScaleNormal="70" workbookViewId="0">
      <selection activeCell="P27" sqref="P27"/>
    </sheetView>
  </sheetViews>
  <sheetFormatPr defaultRowHeight="14.5" x14ac:dyDescent="0.35"/>
  <cols>
    <col min="2" max="10" width="12.36328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91" t="s">
        <v>2147</v>
      </c>
      <c r="E6" s="391"/>
      <c r="F6" s="391"/>
      <c r="G6" s="391"/>
      <c r="H6" s="391"/>
      <c r="I6" s="6"/>
      <c r="J6" s="7"/>
    </row>
    <row r="7" spans="2:10" ht="26" x14ac:dyDescent="0.35">
      <c r="B7" s="5"/>
      <c r="C7" s="6"/>
      <c r="D7" s="6"/>
      <c r="E7" s="6"/>
      <c r="F7" s="11" t="s">
        <v>546</v>
      </c>
      <c r="G7" s="6"/>
      <c r="H7" s="6"/>
      <c r="I7" s="6"/>
      <c r="J7" s="7"/>
    </row>
    <row r="8" spans="2:10" ht="26" x14ac:dyDescent="0.35">
      <c r="B8" s="5"/>
      <c r="C8" s="6"/>
      <c r="D8" s="6"/>
      <c r="E8" s="6"/>
      <c r="F8" s="11" t="s">
        <v>2181</v>
      </c>
      <c r="G8" s="6"/>
      <c r="H8" s="6"/>
      <c r="I8" s="6"/>
      <c r="J8" s="7"/>
    </row>
    <row r="9" spans="2:10" ht="21" x14ac:dyDescent="0.35">
      <c r="B9" s="5"/>
      <c r="C9" s="6"/>
      <c r="D9" s="6"/>
      <c r="E9" s="6"/>
      <c r="F9" s="12" t="s">
        <v>2760</v>
      </c>
      <c r="G9" s="6"/>
      <c r="H9" s="6"/>
      <c r="I9" s="6"/>
      <c r="J9" s="7"/>
    </row>
    <row r="10" spans="2:10" ht="21" x14ac:dyDescent="0.35">
      <c r="B10" s="5"/>
      <c r="C10" s="6"/>
      <c r="D10" s="6"/>
      <c r="E10" s="6"/>
      <c r="F10" s="12" t="s">
        <v>2761</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94" t="s">
        <v>15</v>
      </c>
      <c r="E24" s="395" t="s">
        <v>16</v>
      </c>
      <c r="F24" s="395"/>
      <c r="G24" s="395"/>
      <c r="H24" s="395"/>
      <c r="I24" s="6"/>
      <c r="J24" s="7"/>
    </row>
    <row r="25" spans="2:10" x14ac:dyDescent="0.35">
      <c r="B25" s="5"/>
      <c r="C25" s="6"/>
      <c r="D25" s="6"/>
      <c r="H25" s="6"/>
      <c r="I25" s="6"/>
      <c r="J25" s="7"/>
    </row>
    <row r="26" spans="2:10" x14ac:dyDescent="0.35">
      <c r="B26" s="5"/>
      <c r="C26" s="6"/>
      <c r="D26" s="394" t="s">
        <v>17</v>
      </c>
      <c r="E26" s="395"/>
      <c r="F26" s="395"/>
      <c r="G26" s="395"/>
      <c r="H26" s="395"/>
      <c r="I26" s="6"/>
      <c r="J26" s="7"/>
    </row>
    <row r="27" spans="2:10" x14ac:dyDescent="0.35">
      <c r="B27" s="5"/>
      <c r="C27" s="6"/>
      <c r="D27" s="15"/>
      <c r="E27" s="15"/>
      <c r="F27" s="15"/>
      <c r="G27" s="15"/>
      <c r="H27" s="15"/>
      <c r="I27" s="6"/>
      <c r="J27" s="7"/>
    </row>
    <row r="28" spans="2:10" x14ac:dyDescent="0.35">
      <c r="B28" s="5"/>
      <c r="C28" s="6"/>
      <c r="D28" s="394" t="s">
        <v>18</v>
      </c>
      <c r="E28" s="395" t="s">
        <v>16</v>
      </c>
      <c r="F28" s="395"/>
      <c r="G28" s="395"/>
      <c r="H28" s="395"/>
      <c r="I28" s="6"/>
      <c r="J28" s="7"/>
    </row>
    <row r="29" spans="2:10" x14ac:dyDescent="0.35">
      <c r="B29" s="5"/>
      <c r="C29" s="6"/>
      <c r="D29" s="15"/>
      <c r="E29" s="15"/>
      <c r="F29" s="15"/>
      <c r="G29" s="15"/>
      <c r="H29" s="15"/>
      <c r="I29" s="6"/>
      <c r="J29" s="7"/>
    </row>
    <row r="30" spans="2:10" x14ac:dyDescent="0.35">
      <c r="B30" s="5"/>
      <c r="C30" s="6"/>
      <c r="D30" s="394" t="s">
        <v>19</v>
      </c>
      <c r="E30" s="395" t="s">
        <v>16</v>
      </c>
      <c r="F30" s="395"/>
      <c r="G30" s="395"/>
      <c r="H30" s="395"/>
      <c r="I30" s="6"/>
      <c r="J30" s="7"/>
    </row>
    <row r="31" spans="2:10" x14ac:dyDescent="0.35">
      <c r="B31" s="5"/>
      <c r="C31" s="6"/>
      <c r="D31" s="15"/>
      <c r="E31" s="15"/>
      <c r="F31" s="15"/>
      <c r="G31" s="15"/>
      <c r="H31" s="15"/>
      <c r="I31" s="6"/>
      <c r="J31" s="7"/>
    </row>
    <row r="32" spans="2:10" x14ac:dyDescent="0.35">
      <c r="B32" s="5"/>
      <c r="C32" s="6"/>
      <c r="D32" s="394" t="s">
        <v>20</v>
      </c>
      <c r="E32" s="395" t="s">
        <v>16</v>
      </c>
      <c r="F32" s="395"/>
      <c r="G32" s="395"/>
      <c r="H32" s="395"/>
      <c r="I32" s="6"/>
      <c r="J32" s="7"/>
    </row>
    <row r="33" spans="2:10" x14ac:dyDescent="0.35">
      <c r="B33" s="5"/>
      <c r="C33" s="6"/>
      <c r="I33" s="6"/>
      <c r="J33" s="7"/>
    </row>
    <row r="34" spans="2:10" x14ac:dyDescent="0.35">
      <c r="B34" s="5"/>
      <c r="C34" s="6"/>
      <c r="D34" s="394" t="s">
        <v>21</v>
      </c>
      <c r="E34" s="395" t="s">
        <v>16</v>
      </c>
      <c r="F34" s="395"/>
      <c r="G34" s="395"/>
      <c r="H34" s="395"/>
      <c r="I34" s="6"/>
      <c r="J34" s="7"/>
    </row>
    <row r="35" spans="2:10" x14ac:dyDescent="0.35">
      <c r="B35" s="5"/>
      <c r="C35" s="6"/>
      <c r="D35" s="6"/>
      <c r="E35" s="6"/>
      <c r="F35" s="6"/>
      <c r="G35" s="6"/>
      <c r="H35" s="6"/>
      <c r="I35" s="6"/>
      <c r="J35" s="7"/>
    </row>
    <row r="36" spans="2:10" x14ac:dyDescent="0.35">
      <c r="B36" s="5"/>
      <c r="C36" s="6"/>
      <c r="D36" s="392" t="s">
        <v>2742</v>
      </c>
      <c r="E36" s="393"/>
      <c r="F36" s="393"/>
      <c r="G36" s="393"/>
      <c r="H36" s="393"/>
      <c r="I36" s="6"/>
      <c r="J36" s="7"/>
    </row>
    <row r="37" spans="2:10" x14ac:dyDescent="0.35">
      <c r="B37" s="5"/>
      <c r="C37" s="6"/>
      <c r="D37" s="6"/>
      <c r="E37" s="6"/>
      <c r="F37" s="14"/>
      <c r="G37" s="6"/>
      <c r="H37" s="6"/>
      <c r="I37" s="6"/>
      <c r="J37" s="7"/>
    </row>
    <row r="38" spans="2:10" x14ac:dyDescent="0.35">
      <c r="B38" s="5"/>
      <c r="C38" s="6"/>
      <c r="D38" s="392" t="s">
        <v>1499</v>
      </c>
      <c r="E38" s="393"/>
      <c r="F38" s="393"/>
      <c r="G38" s="393"/>
      <c r="H38" s="393"/>
      <c r="I38" s="6"/>
      <c r="J38" s="7"/>
    </row>
    <row r="39" spans="2:10" ht="15" thickBot="1" x14ac:dyDescent="0.4">
      <c r="B39" s="16"/>
      <c r="C39" s="17"/>
      <c r="D39" s="17"/>
      <c r="E39" s="17"/>
      <c r="F39" s="17"/>
      <c r="G39" s="17"/>
      <c r="H39" s="17"/>
      <c r="I39" s="17"/>
      <c r="J39" s="18"/>
    </row>
  </sheetData>
  <mergeCells count="9">
    <mergeCell ref="D6:H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National Transparency Template" xr:uid="{A193E0B1-1114-4058-A316-C4D876BBE0E9}"/>
    <hyperlink ref="D38:H38" location="'E. Optional ECB-ECAIs data'!A1" display="Worksheet E: Optional ECB-ECAIs data" xr:uid="{A3312F62-ECB0-4498-8DA6-E26CFCC4BB6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3" sqref="C3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2089</v>
      </c>
      <c r="E17" s="6"/>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1563</v>
      </c>
      <c r="D23" s="6"/>
      <c r="E23" s="6"/>
      <c r="F23" s="13"/>
      <c r="G23" s="13"/>
      <c r="H23" s="13"/>
      <c r="I23" s="13"/>
      <c r="J23" s="7"/>
    </row>
    <row r="24" spans="2:14" x14ac:dyDescent="0.35">
      <c r="B24" s="5"/>
      <c r="D24" t="s">
        <v>29</v>
      </c>
      <c r="F24" s="13"/>
      <c r="G24" s="13"/>
      <c r="H24" s="13"/>
      <c r="I24" s="13"/>
      <c r="J24" s="7"/>
    </row>
    <row r="25" spans="2:14" x14ac:dyDescent="0.35">
      <c r="B25" s="5"/>
      <c r="C25" t="s">
        <v>1564</v>
      </c>
      <c r="F25" s="13"/>
      <c r="G25" s="13"/>
      <c r="H25" s="13"/>
      <c r="I25" s="13"/>
      <c r="J25" s="7"/>
    </row>
    <row r="26" spans="2:14" ht="15" customHeight="1" x14ac:dyDescent="0.35">
      <c r="B26" s="5"/>
      <c r="C26" s="396" t="s">
        <v>1566</v>
      </c>
      <c r="D26" s="396"/>
      <c r="E26" s="396"/>
      <c r="F26" s="396"/>
      <c r="G26" s="396"/>
      <c r="H26" s="396"/>
      <c r="I26" s="13"/>
      <c r="J26" s="7"/>
    </row>
    <row r="27" spans="2:14" x14ac:dyDescent="0.35">
      <c r="B27" s="5"/>
      <c r="C27" s="396"/>
      <c r="D27" s="396"/>
      <c r="E27" s="396"/>
      <c r="F27" s="396"/>
      <c r="G27" s="396"/>
      <c r="H27" s="396"/>
      <c r="I27" s="13"/>
      <c r="J27" s="7"/>
    </row>
    <row r="28" spans="2:14" x14ac:dyDescent="0.35">
      <c r="B28" s="5"/>
      <c r="C28" s="396" t="s">
        <v>1565</v>
      </c>
      <c r="D28" s="396"/>
      <c r="E28" s="396"/>
      <c r="F28" s="396"/>
      <c r="G28" s="396"/>
      <c r="H28" s="396"/>
      <c r="I28" s="13"/>
      <c r="J28" s="7"/>
    </row>
    <row r="29" spans="2:14" x14ac:dyDescent="0.35">
      <c r="B29" s="5"/>
      <c r="C29" s="396"/>
      <c r="D29" s="396"/>
      <c r="E29" s="396"/>
      <c r="F29" s="396"/>
      <c r="G29" s="396"/>
      <c r="H29" s="396"/>
      <c r="I29" s="13"/>
      <c r="J29" s="7"/>
    </row>
    <row r="30" spans="2:14" x14ac:dyDescent="0.35">
      <c r="B30" s="5"/>
      <c r="C30" s="396" t="s">
        <v>1567</v>
      </c>
      <c r="D30" s="396"/>
      <c r="E30" s="396"/>
      <c r="F30" s="396"/>
      <c r="G30" s="396"/>
      <c r="H30" s="396"/>
      <c r="I30" s="13"/>
      <c r="J30" s="7"/>
    </row>
    <row r="31" spans="2:14" x14ac:dyDescent="0.35">
      <c r="B31" s="5"/>
      <c r="C31" s="396"/>
      <c r="D31" s="396"/>
      <c r="E31" s="396"/>
      <c r="F31" s="396"/>
      <c r="G31" s="396"/>
      <c r="H31" s="396"/>
      <c r="I31" s="13"/>
      <c r="J31" s="7"/>
    </row>
    <row r="32" spans="2:14" x14ac:dyDescent="0.35">
      <c r="B32" s="5"/>
      <c r="C32" s="181" t="s">
        <v>2090</v>
      </c>
      <c r="D32" s="179"/>
      <c r="E32" s="179"/>
      <c r="F32" s="179"/>
      <c r="G32" s="179"/>
      <c r="H32" s="179"/>
      <c r="I32" s="13"/>
      <c r="J32" s="7"/>
    </row>
    <row r="33" spans="2:10" x14ac:dyDescent="0.35">
      <c r="B33" s="5"/>
      <c r="C33" t="s">
        <v>2137</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58"/>
      <c r="C74" s="159"/>
      <c r="D74" s="159"/>
      <c r="E74" s="159"/>
      <c r="F74" s="159"/>
      <c r="G74" s="159"/>
      <c r="H74" s="159"/>
      <c r="I74" s="159"/>
      <c r="J74" s="160"/>
    </row>
    <row r="75" spans="2:10" ht="18.5" x14ac:dyDescent="0.45">
      <c r="B75" s="20"/>
      <c r="C75" s="163" t="s">
        <v>2148</v>
      </c>
      <c r="J75" s="21"/>
    </row>
    <row r="76" spans="2:10" ht="18.5" x14ac:dyDescent="0.45">
      <c r="B76" s="20"/>
      <c r="C76" s="398" t="s">
        <v>2149</v>
      </c>
      <c r="D76" s="398"/>
      <c r="E76" s="398"/>
      <c r="F76" s="398"/>
      <c r="G76" s="398"/>
      <c r="H76" s="398"/>
      <c r="I76" s="398"/>
      <c r="J76" s="21"/>
    </row>
    <row r="77" spans="2:10" x14ac:dyDescent="0.35">
      <c r="B77" s="20"/>
      <c r="J77" s="21"/>
    </row>
    <row r="78" spans="2:10" x14ac:dyDescent="0.35">
      <c r="B78" s="20"/>
      <c r="C78" s="164" t="s">
        <v>2150</v>
      </c>
      <c r="J78" s="21"/>
    </row>
    <row r="79" spans="2:10" x14ac:dyDescent="0.35">
      <c r="B79" s="20"/>
      <c r="C79" s="164" t="s">
        <v>2151</v>
      </c>
      <c r="J79" s="21"/>
    </row>
    <row r="80" spans="2:10" x14ac:dyDescent="0.35">
      <c r="B80" s="20"/>
      <c r="C80" s="164" t="s">
        <v>2152</v>
      </c>
      <c r="J80" s="21"/>
    </row>
    <row r="81" spans="2:10" x14ac:dyDescent="0.35">
      <c r="B81" s="20"/>
      <c r="C81" s="164" t="s">
        <v>2153</v>
      </c>
      <c r="J81" s="21"/>
    </row>
    <row r="82" spans="2:10" x14ac:dyDescent="0.35">
      <c r="B82" s="20"/>
      <c r="C82" s="397" t="s">
        <v>2154</v>
      </c>
      <c r="D82" s="397"/>
      <c r="E82" s="397"/>
      <c r="F82" s="397"/>
      <c r="G82" s="397"/>
      <c r="H82" s="397"/>
      <c r="I82" s="397"/>
      <c r="J82" s="21"/>
    </row>
    <row r="83" spans="2:10" x14ac:dyDescent="0.35">
      <c r="B83" s="20"/>
      <c r="C83" s="397" t="s">
        <v>2155</v>
      </c>
      <c r="D83" s="397"/>
      <c r="E83" s="397"/>
      <c r="F83" s="397"/>
      <c r="G83" s="397"/>
      <c r="H83" s="397"/>
      <c r="I83" s="397"/>
      <c r="J83" s="21"/>
    </row>
    <row r="84" spans="2:10" x14ac:dyDescent="0.35">
      <c r="B84" s="20"/>
      <c r="C84" s="164" t="s">
        <v>2156</v>
      </c>
      <c r="J84" s="21"/>
    </row>
    <row r="85" spans="2:10" x14ac:dyDescent="0.35">
      <c r="B85" s="20"/>
      <c r="C85" s="164" t="s">
        <v>2157</v>
      </c>
      <c r="J85" s="21"/>
    </row>
    <row r="86" spans="2:10" x14ac:dyDescent="0.35">
      <c r="B86" s="20"/>
      <c r="C86" s="164" t="s">
        <v>2158</v>
      </c>
      <c r="J86" s="21"/>
    </row>
    <row r="87" spans="2:10" x14ac:dyDescent="0.35">
      <c r="B87" s="20"/>
      <c r="C87" s="164" t="s">
        <v>2159</v>
      </c>
      <c r="J87" s="21"/>
    </row>
    <row r="88" spans="2:10" x14ac:dyDescent="0.35">
      <c r="B88" s="20"/>
      <c r="C88" s="164" t="s">
        <v>2160</v>
      </c>
      <c r="J88" s="21"/>
    </row>
    <row r="89" spans="2:10" x14ac:dyDescent="0.35">
      <c r="B89" s="20"/>
      <c r="C89" s="164" t="s">
        <v>2161</v>
      </c>
      <c r="J89" s="21"/>
    </row>
    <row r="90" spans="2:10" x14ac:dyDescent="0.35">
      <c r="B90" s="20"/>
      <c r="C90" s="164" t="s">
        <v>2163</v>
      </c>
      <c r="J90" s="21"/>
    </row>
    <row r="91" spans="2:10" x14ac:dyDescent="0.35">
      <c r="B91" s="20"/>
      <c r="C91" s="164" t="s">
        <v>2162</v>
      </c>
      <c r="J91" s="21"/>
    </row>
    <row r="92" spans="2:10" x14ac:dyDescent="0.35">
      <c r="B92" s="20"/>
      <c r="C92" s="164" t="s">
        <v>2168</v>
      </c>
      <c r="J92" s="21"/>
    </row>
    <row r="93" spans="2:10" x14ac:dyDescent="0.35">
      <c r="B93" s="20"/>
      <c r="C93" s="164" t="s">
        <v>2169</v>
      </c>
      <c r="J93" s="21"/>
    </row>
    <row r="94" spans="2:10" x14ac:dyDescent="0.35">
      <c r="B94" s="20"/>
      <c r="C94" s="164" t="s">
        <v>2164</v>
      </c>
      <c r="J94" s="21"/>
    </row>
    <row r="95" spans="2:10" x14ac:dyDescent="0.35">
      <c r="B95" s="20"/>
      <c r="C95" s="164" t="s">
        <v>2165</v>
      </c>
      <c r="J95" s="21"/>
    </row>
    <row r="96" spans="2:10" x14ac:dyDescent="0.35">
      <c r="B96" s="20"/>
      <c r="C96" s="164" t="s">
        <v>2167</v>
      </c>
      <c r="J96" s="21"/>
    </row>
    <row r="97" spans="2:10" x14ac:dyDescent="0.35">
      <c r="B97" s="20"/>
      <c r="C97" s="164" t="s">
        <v>2166</v>
      </c>
      <c r="J97" s="21"/>
    </row>
    <row r="98" spans="2:10" x14ac:dyDescent="0.35">
      <c r="B98" s="20"/>
      <c r="C98" s="164"/>
      <c r="J98" s="21"/>
    </row>
    <row r="99" spans="2:10" ht="15" thickBot="1" x14ac:dyDescent="0.4">
      <c r="B99" s="161"/>
      <c r="C99" s="22"/>
      <c r="D99" s="22"/>
      <c r="E99" s="22"/>
      <c r="F99" s="22"/>
      <c r="G99" s="22"/>
      <c r="H99" s="22"/>
      <c r="I99" s="22"/>
      <c r="J99" s="16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&amp;L&amp;"Calibri"&amp;12&amp;K0000FF Classification: Limited&amp;1#_x000D_&amp;R&amp;G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36328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99" t="s">
        <v>36</v>
      </c>
      <c r="B1" s="400"/>
      <c r="C1" s="400"/>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1696</v>
      </c>
    </row>
    <row r="25" spans="1:3" ht="14.5" customHeight="1" x14ac:dyDescent="0.35">
      <c r="A25" s="38" t="s">
        <v>1549</v>
      </c>
      <c r="B25" s="38"/>
      <c r="C25" s="39"/>
    </row>
    <row r="26" spans="1:3" ht="38.25" customHeight="1" x14ac:dyDescent="0.35">
      <c r="A26" s="40"/>
      <c r="B26" s="41" t="s">
        <v>65</v>
      </c>
      <c r="C26" s="44" t="s">
        <v>66</v>
      </c>
    </row>
    <row r="27" spans="1:3" ht="14.5" customHeight="1" x14ac:dyDescent="0.35">
      <c r="A27" s="38" t="s">
        <v>67</v>
      </c>
      <c r="B27" s="38"/>
      <c r="C27" s="39"/>
    </row>
    <row r="28" spans="1:3" ht="34.5" customHeight="1" x14ac:dyDescent="0.35">
      <c r="A28" s="40"/>
      <c r="B28" s="41" t="s">
        <v>68</v>
      </c>
      <c r="C28" s="44" t="s">
        <v>69</v>
      </c>
    </row>
    <row r="29" spans="1:3" x14ac:dyDescent="0.35">
      <c r="A29" s="38" t="s">
        <v>1546</v>
      </c>
      <c r="B29" s="38"/>
      <c r="C29" s="39"/>
    </row>
    <row r="30" spans="1:3" ht="58" x14ac:dyDescent="0.35">
      <c r="A30" s="40"/>
      <c r="B30" s="41" t="s">
        <v>1544</v>
      </c>
      <c r="C30" s="44" t="s">
        <v>1697</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&amp;L&amp;"Calibri"&amp;12&amp;K0000FF Classification: Limited&amp;1#_x000D_&amp;R&amp;G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60" zoomScaleNormal="60" workbookViewId="0">
      <selection activeCell="C242" sqref="C242"/>
    </sheetView>
  </sheetViews>
  <sheetFormatPr defaultColWidth="8.81640625" defaultRowHeight="14.5" outlineLevelRow="1" x14ac:dyDescent="0.35"/>
  <cols>
    <col min="1" max="1" width="13.26953125" style="51" customWidth="1"/>
    <col min="2" max="2" width="60.7265625" style="51" customWidth="1"/>
    <col min="3" max="3" width="43.269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180" t="s">
        <v>2091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70</v>
      </c>
      <c r="C3" s="54" t="s">
        <v>1533</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1978</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546</v>
      </c>
      <c r="E14" s="57"/>
      <c r="F14" s="57"/>
      <c r="H14" s="49"/>
      <c r="L14" s="49"/>
      <c r="M14" s="49"/>
    </row>
    <row r="15" spans="1:13" x14ac:dyDescent="0.35">
      <c r="A15" s="51" t="s">
        <v>82</v>
      </c>
      <c r="B15" s="65" t="s">
        <v>83</v>
      </c>
      <c r="C15" s="51" t="s">
        <v>2181</v>
      </c>
      <c r="E15" s="57"/>
      <c r="F15" s="57"/>
      <c r="H15" s="49"/>
      <c r="L15" s="49"/>
      <c r="M15" s="49"/>
    </row>
    <row r="16" spans="1:13" x14ac:dyDescent="0.35">
      <c r="A16" s="51" t="s">
        <v>84</v>
      </c>
      <c r="B16" s="65" t="s">
        <v>2093</v>
      </c>
      <c r="C16" s="51" t="s">
        <v>2181</v>
      </c>
      <c r="E16" s="57"/>
      <c r="F16" s="57"/>
      <c r="H16" s="49"/>
      <c r="L16" s="49"/>
      <c r="M16" s="49"/>
    </row>
    <row r="17" spans="1:13" ht="29" x14ac:dyDescent="0.35">
      <c r="A17" s="51" t="s">
        <v>86</v>
      </c>
      <c r="B17" s="65" t="s">
        <v>85</v>
      </c>
      <c r="C17" s="188" t="s">
        <v>2182</v>
      </c>
      <c r="E17" s="57"/>
      <c r="F17" s="57"/>
      <c r="H17" s="49"/>
      <c r="L17" s="49"/>
      <c r="M17" s="49"/>
    </row>
    <row r="18" spans="1:13" outlineLevel="1" x14ac:dyDescent="0.35">
      <c r="A18" s="51" t="s">
        <v>2092</v>
      </c>
      <c r="B18" s="65" t="s">
        <v>87</v>
      </c>
      <c r="C18" s="189">
        <v>45473</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outlineLevel="1" x14ac:dyDescent="0.35">
      <c r="A21" s="51" t="s">
        <v>92</v>
      </c>
      <c r="B21" s="66"/>
      <c r="E21" s="57"/>
      <c r="F21" s="57"/>
      <c r="H21" s="49"/>
      <c r="L21" s="49"/>
      <c r="M21" s="49"/>
    </row>
    <row r="22" spans="1:13" outlineLevel="1" x14ac:dyDescent="0.35">
      <c r="A22" s="51" t="s">
        <v>93</v>
      </c>
      <c r="B22" s="66"/>
      <c r="E22" s="57"/>
      <c r="F22" s="57"/>
      <c r="H22" s="49"/>
      <c r="L22" s="49"/>
      <c r="M22" s="49"/>
    </row>
    <row r="23" spans="1:13" outlineLevel="1" x14ac:dyDescent="0.35">
      <c r="A23" s="51" t="s">
        <v>94</v>
      </c>
      <c r="B23" s="66"/>
      <c r="E23" s="57"/>
      <c r="F23" s="57"/>
      <c r="H23" s="49"/>
      <c r="L23" s="49"/>
      <c r="M23" s="49"/>
    </row>
    <row r="24" spans="1:13"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2076</v>
      </c>
      <c r="C27" s="51" t="s">
        <v>2073</v>
      </c>
      <c r="D27" s="68"/>
      <c r="E27" s="68"/>
      <c r="F27" s="68"/>
      <c r="H27" s="49"/>
      <c r="L27" s="49"/>
      <c r="M27" s="49"/>
    </row>
    <row r="28" spans="1:13" x14ac:dyDescent="0.35">
      <c r="A28" s="51" t="s">
        <v>98</v>
      </c>
      <c r="B28" s="166" t="s">
        <v>2072</v>
      </c>
      <c r="C28" s="152" t="s">
        <v>2074</v>
      </c>
      <c r="D28" s="68"/>
      <c r="E28" s="68"/>
      <c r="F28" s="68"/>
      <c r="H28" s="49"/>
      <c r="L28" s="49"/>
      <c r="M28" s="51" t="s">
        <v>2073</v>
      </c>
    </row>
    <row r="29" spans="1:13" x14ac:dyDescent="0.35">
      <c r="A29" s="51" t="s">
        <v>100</v>
      </c>
      <c r="B29" s="67" t="s">
        <v>99</v>
      </c>
      <c r="C29" s="51" t="s">
        <v>2073</v>
      </c>
      <c r="E29" s="68"/>
      <c r="F29" s="68"/>
      <c r="H29" s="49"/>
      <c r="L29" s="49"/>
      <c r="M29" s="51" t="s">
        <v>2074</v>
      </c>
    </row>
    <row r="30" spans="1:13" ht="29" outlineLevel="1" x14ac:dyDescent="0.35">
      <c r="A30" s="51" t="s">
        <v>102</v>
      </c>
      <c r="B30" s="67" t="s">
        <v>101</v>
      </c>
      <c r="C30" s="188" t="s">
        <v>2743</v>
      </c>
      <c r="E30" s="68"/>
      <c r="F30" s="68"/>
      <c r="H30" s="49"/>
      <c r="L30" s="49"/>
      <c r="M30" s="51" t="s">
        <v>2075</v>
      </c>
    </row>
    <row r="31" spans="1:13" outlineLevel="1" x14ac:dyDescent="0.35">
      <c r="A31" s="51" t="s">
        <v>103</v>
      </c>
      <c r="B31" s="67"/>
      <c r="E31" s="68"/>
      <c r="F31" s="68"/>
      <c r="H31" s="49"/>
      <c r="L31" s="49"/>
      <c r="M31" s="49"/>
    </row>
    <row r="32" spans="1:13" outlineLevel="1" x14ac:dyDescent="0.35">
      <c r="A32" s="51" t="s">
        <v>104</v>
      </c>
      <c r="B32" s="67"/>
      <c r="E32" s="68"/>
      <c r="F32" s="68"/>
      <c r="H32" s="49"/>
      <c r="L32" s="49"/>
      <c r="M32" s="49"/>
    </row>
    <row r="33" spans="1:14" outlineLevel="1" x14ac:dyDescent="0.35">
      <c r="A33" s="51" t="s">
        <v>105</v>
      </c>
      <c r="B33" s="67"/>
      <c r="E33" s="68"/>
      <c r="F33" s="68"/>
      <c r="H33" s="49"/>
      <c r="L33" s="49"/>
      <c r="M33" s="49"/>
    </row>
    <row r="34" spans="1:14"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28418.100517999999</v>
      </c>
      <c r="F38" s="68"/>
      <c r="H38" s="49"/>
      <c r="L38" s="49"/>
      <c r="M38" s="49"/>
    </row>
    <row r="39" spans="1:14" x14ac:dyDescent="0.35">
      <c r="A39" s="51" t="s">
        <v>110</v>
      </c>
      <c r="B39" s="68" t="s">
        <v>111</v>
      </c>
      <c r="C39" s="51">
        <v>16866.516767000001</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2013</v>
      </c>
      <c r="D44" s="70" t="s">
        <v>2055</v>
      </c>
      <c r="E44" s="70"/>
      <c r="F44" s="70" t="s">
        <v>2054</v>
      </c>
      <c r="G44" s="70" t="s">
        <v>119</v>
      </c>
      <c r="I44" s="49"/>
      <c r="J44" s="49"/>
      <c r="K44" s="81"/>
      <c r="L44" s="81"/>
      <c r="M44" s="81"/>
      <c r="N44" s="81"/>
    </row>
    <row r="45" spans="1:14" x14ac:dyDescent="0.35">
      <c r="A45" s="51" t="s">
        <v>8</v>
      </c>
      <c r="B45" s="68" t="s">
        <v>120</v>
      </c>
      <c r="C45" s="129">
        <v>0.08</v>
      </c>
      <c r="D45" s="129">
        <f>IF(OR(C38="[For completion]",C39="[For completion]"),"Please complete G.3.1.1 and G.3.1.2",(C38/C39-1-MAX(C45,F45)))</f>
        <v>0.60488259375528697</v>
      </c>
      <c r="E45" s="129"/>
      <c r="F45" s="129">
        <v>7.5300000000000006E-2</v>
      </c>
      <c r="G45" s="51" t="s">
        <v>2729</v>
      </c>
      <c r="H45" s="49"/>
      <c r="L45" s="49"/>
      <c r="M45" s="49"/>
      <c r="N45" s="81"/>
    </row>
    <row r="46" spans="1:14" outlineLevel="1" x14ac:dyDescent="0.35">
      <c r="C46" s="129"/>
      <c r="D46" s="129"/>
      <c r="E46" s="129"/>
      <c r="F46" s="129"/>
      <c r="G46" s="88"/>
      <c r="H46" s="49"/>
      <c r="L46" s="49"/>
      <c r="M46" s="49"/>
      <c r="N46" s="81"/>
    </row>
    <row r="47" spans="1:14" outlineLevel="1" x14ac:dyDescent="0.35">
      <c r="A47" s="176" t="s">
        <v>2094</v>
      </c>
      <c r="B47" s="176" t="s">
        <v>2095</v>
      </c>
      <c r="C47" s="182">
        <v>11551.583750999998</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v>0.48899999999999999</v>
      </c>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27698.350605</v>
      </c>
      <c r="E53" s="76"/>
      <c r="F53" s="139">
        <v>0.97467283527468307</v>
      </c>
      <c r="G53" s="77"/>
      <c r="H53" s="49"/>
      <c r="L53" s="49"/>
      <c r="M53" s="49"/>
      <c r="N53" s="81"/>
    </row>
    <row r="54" spans="1:14" x14ac:dyDescent="0.35">
      <c r="A54" s="51" t="s">
        <v>131</v>
      </c>
      <c r="B54" s="68" t="s">
        <v>132</v>
      </c>
      <c r="C54" s="132">
        <v>0</v>
      </c>
      <c r="E54" s="76"/>
      <c r="F54" s="139">
        <v>0</v>
      </c>
      <c r="G54" s="77"/>
      <c r="H54" s="49"/>
      <c r="L54" s="49"/>
      <c r="M54" s="49"/>
      <c r="N54" s="81"/>
    </row>
    <row r="55" spans="1:14" x14ac:dyDescent="0.35">
      <c r="A55" s="51" t="s">
        <v>133</v>
      </c>
      <c r="B55" s="68" t="s">
        <v>134</v>
      </c>
      <c r="C55" s="132">
        <v>0</v>
      </c>
      <c r="E55" s="76"/>
      <c r="F55" s="139">
        <v>0</v>
      </c>
      <c r="G55" s="77"/>
      <c r="H55" s="49"/>
      <c r="L55" s="49"/>
      <c r="M55" s="49"/>
      <c r="N55" s="81"/>
    </row>
    <row r="56" spans="1:14" x14ac:dyDescent="0.35">
      <c r="A56" s="51" t="s">
        <v>135</v>
      </c>
      <c r="B56" s="68" t="s">
        <v>136</v>
      </c>
      <c r="C56" s="132">
        <v>0</v>
      </c>
      <c r="E56" s="76"/>
      <c r="F56" s="139">
        <v>0</v>
      </c>
      <c r="G56" s="77"/>
      <c r="H56" s="49"/>
      <c r="L56" s="49"/>
      <c r="M56" s="49"/>
      <c r="N56" s="81"/>
    </row>
    <row r="57" spans="1:14" x14ac:dyDescent="0.35">
      <c r="A57" s="51" t="s">
        <v>137</v>
      </c>
      <c r="B57" s="51" t="s">
        <v>138</v>
      </c>
      <c r="C57" s="132">
        <v>719.74991299999999</v>
      </c>
      <c r="E57" s="76"/>
      <c r="F57" s="139">
        <v>2.5327164725316917E-2</v>
      </c>
      <c r="G57" s="77"/>
      <c r="H57" s="49"/>
      <c r="L57" s="49"/>
      <c r="M57" s="49"/>
      <c r="N57" s="81"/>
    </row>
    <row r="58" spans="1:14" x14ac:dyDescent="0.35">
      <c r="A58" s="51" t="s">
        <v>139</v>
      </c>
      <c r="B58" s="78" t="s">
        <v>140</v>
      </c>
      <c r="C58" s="134">
        <f>SUM(C53:C57)</f>
        <v>28418.100517999999</v>
      </c>
      <c r="D58" s="76"/>
      <c r="E58" s="76"/>
      <c r="F58" s="140">
        <f>SUM(F53:F57)</f>
        <v>1</v>
      </c>
      <c r="G58" s="77"/>
      <c r="H58" s="49"/>
      <c r="L58" s="49"/>
      <c r="M58" s="49"/>
      <c r="N58" s="81"/>
    </row>
    <row r="59" spans="1:14" outlineLevel="1" x14ac:dyDescent="0.35">
      <c r="A59" s="51" t="s">
        <v>141</v>
      </c>
      <c r="B59" s="80" t="s">
        <v>142</v>
      </c>
      <c r="C59" s="132"/>
      <c r="E59" s="76"/>
      <c r="F59" s="139">
        <f t="shared" ref="F59:F64" si="0">IF($C$58=0,"",IF(C59="[for completion]","",C59/$C$58))</f>
        <v>0</v>
      </c>
      <c r="G59" s="77"/>
      <c r="H59" s="49"/>
      <c r="L59" s="49"/>
      <c r="M59" s="49"/>
      <c r="N59" s="81"/>
    </row>
    <row r="60" spans="1:14" outlineLevel="1" x14ac:dyDescent="0.35">
      <c r="A60" s="51" t="s">
        <v>143</v>
      </c>
      <c r="B60" s="80" t="s">
        <v>142</v>
      </c>
      <c r="C60" s="132"/>
      <c r="E60" s="76"/>
      <c r="F60" s="139">
        <f t="shared" si="0"/>
        <v>0</v>
      </c>
      <c r="G60" s="77"/>
      <c r="H60" s="49"/>
      <c r="L60" s="49"/>
      <c r="M60" s="49"/>
      <c r="N60" s="81"/>
    </row>
    <row r="61" spans="1:14" outlineLevel="1" x14ac:dyDescent="0.35">
      <c r="A61" s="51" t="s">
        <v>144</v>
      </c>
      <c r="B61" s="80" t="s">
        <v>142</v>
      </c>
      <c r="C61" s="132"/>
      <c r="E61" s="76"/>
      <c r="F61" s="139">
        <f t="shared" si="0"/>
        <v>0</v>
      </c>
      <c r="G61" s="77"/>
      <c r="H61" s="49"/>
      <c r="L61" s="49"/>
      <c r="M61" s="49"/>
      <c r="N61" s="81"/>
    </row>
    <row r="62" spans="1:14" outlineLevel="1" x14ac:dyDescent="0.35">
      <c r="A62" s="51" t="s">
        <v>145</v>
      </c>
      <c r="B62" s="80" t="s">
        <v>142</v>
      </c>
      <c r="C62" s="132"/>
      <c r="E62" s="76"/>
      <c r="F62" s="139">
        <f t="shared" si="0"/>
        <v>0</v>
      </c>
      <c r="G62" s="77"/>
      <c r="H62" s="49"/>
      <c r="L62" s="49"/>
      <c r="M62" s="49"/>
      <c r="N62" s="81"/>
    </row>
    <row r="63" spans="1:14" outlineLevel="1" x14ac:dyDescent="0.35">
      <c r="A63" s="51" t="s">
        <v>146</v>
      </c>
      <c r="B63" s="80" t="s">
        <v>142</v>
      </c>
      <c r="C63" s="132"/>
      <c r="E63" s="76"/>
      <c r="F63" s="139">
        <f t="shared" si="0"/>
        <v>0</v>
      </c>
      <c r="G63" s="77"/>
      <c r="H63" s="49"/>
      <c r="L63" s="49"/>
      <c r="M63" s="49"/>
      <c r="N63" s="81"/>
    </row>
    <row r="64" spans="1:14" outlineLevel="1" x14ac:dyDescent="0.35">
      <c r="A64" s="51" t="s">
        <v>147</v>
      </c>
      <c r="B64" s="80" t="s">
        <v>142</v>
      </c>
      <c r="C64" s="135"/>
      <c r="D64" s="81"/>
      <c r="E64" s="81"/>
      <c r="F64" s="139">
        <f t="shared" si="0"/>
        <v>0</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16.463692542018833</v>
      </c>
      <c r="D66" s="136" t="s">
        <v>1205</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676.07575417999999</v>
      </c>
      <c r="D70" s="132" t="s">
        <v>1205</v>
      </c>
      <c r="E70" s="47"/>
      <c r="F70" s="139">
        <v>2.4408520341584458E-2</v>
      </c>
      <c r="G70" s="139" t="str">
        <f>IF($D$77=0,"",IF(D70="[Mark as ND1 if not relevant]","",D70/$D$77))</f>
        <v/>
      </c>
      <c r="H70" s="49"/>
      <c r="L70" s="49"/>
      <c r="M70" s="49"/>
      <c r="N70" s="81"/>
    </row>
    <row r="71" spans="1:14" x14ac:dyDescent="0.35">
      <c r="A71" s="51" t="s">
        <v>155</v>
      </c>
      <c r="B71" s="47" t="s">
        <v>1521</v>
      </c>
      <c r="C71" s="132">
        <v>422.54775897000002</v>
      </c>
      <c r="D71" s="132" t="s">
        <v>1205</v>
      </c>
      <c r="E71" s="47"/>
      <c r="F71" s="139">
        <v>1.5255340109954914E-2</v>
      </c>
      <c r="G71" s="139" t="str">
        <f t="shared" ref="G71:G76" si="1">IF($D$77=0,"",IF(D71="[Mark as ND1 if not relevant]","",D71/$D$77))</f>
        <v/>
      </c>
      <c r="H71" s="49"/>
      <c r="L71" s="49"/>
      <c r="M71" s="49"/>
      <c r="N71" s="81"/>
    </row>
    <row r="72" spans="1:14" x14ac:dyDescent="0.35">
      <c r="A72" s="51" t="s">
        <v>156</v>
      </c>
      <c r="B72" s="47" t="s">
        <v>1522</v>
      </c>
      <c r="C72" s="132">
        <v>619.50175980999995</v>
      </c>
      <c r="D72" s="132" t="s">
        <v>1205</v>
      </c>
      <c r="E72" s="47"/>
      <c r="F72" s="139">
        <v>2.2366016252586794E-2</v>
      </c>
      <c r="G72" s="139" t="str">
        <f t="shared" si="1"/>
        <v/>
      </c>
      <c r="H72" s="49"/>
      <c r="L72" s="49"/>
      <c r="M72" s="49"/>
      <c r="N72" s="81"/>
    </row>
    <row r="73" spans="1:14" x14ac:dyDescent="0.35">
      <c r="A73" s="51" t="s">
        <v>157</v>
      </c>
      <c r="B73" s="47" t="s">
        <v>1523</v>
      </c>
      <c r="C73" s="132">
        <v>869.43976165999993</v>
      </c>
      <c r="D73" s="132" t="s">
        <v>1205</v>
      </c>
      <c r="E73" s="47"/>
      <c r="F73" s="139">
        <v>3.1389586118200488E-2</v>
      </c>
      <c r="G73" s="139" t="str">
        <f t="shared" si="1"/>
        <v/>
      </c>
      <c r="H73" s="49"/>
      <c r="L73" s="49"/>
      <c r="M73" s="49"/>
      <c r="N73" s="81"/>
    </row>
    <row r="74" spans="1:14" x14ac:dyDescent="0.35">
      <c r="A74" s="51" t="s">
        <v>158</v>
      </c>
      <c r="B74" s="47" t="s">
        <v>1524</v>
      </c>
      <c r="C74" s="132">
        <v>1050.3530378999999</v>
      </c>
      <c r="D74" s="132" t="s">
        <v>1205</v>
      </c>
      <c r="E74" s="47"/>
      <c r="F74" s="139">
        <v>3.7921140246365607E-2</v>
      </c>
      <c r="G74" s="139" t="str">
        <f t="shared" si="1"/>
        <v/>
      </c>
      <c r="H74" s="49"/>
      <c r="L74" s="49"/>
      <c r="M74" s="49"/>
      <c r="N74" s="81"/>
    </row>
    <row r="75" spans="1:14" x14ac:dyDescent="0.35">
      <c r="A75" s="51" t="s">
        <v>159</v>
      </c>
      <c r="B75" s="47" t="s">
        <v>1525</v>
      </c>
      <c r="C75" s="132">
        <v>5863.8207175100006</v>
      </c>
      <c r="D75" s="132" t="s">
        <v>1205</v>
      </c>
      <c r="E75" s="47"/>
      <c r="F75" s="139">
        <v>0.21170288444427887</v>
      </c>
      <c r="G75" s="139" t="str">
        <f t="shared" si="1"/>
        <v/>
      </c>
      <c r="H75" s="49"/>
      <c r="L75" s="49"/>
      <c r="M75" s="49"/>
      <c r="N75" s="81"/>
    </row>
    <row r="76" spans="1:14" x14ac:dyDescent="0.35">
      <c r="A76" s="51" t="s">
        <v>160</v>
      </c>
      <c r="B76" s="47" t="s">
        <v>1526</v>
      </c>
      <c r="C76" s="132">
        <v>18196.61181536</v>
      </c>
      <c r="D76" s="132" t="s">
        <v>1205</v>
      </c>
      <c r="E76" s="47"/>
      <c r="F76" s="139">
        <v>0.65695651248702891</v>
      </c>
      <c r="G76" s="139" t="str">
        <f t="shared" si="1"/>
        <v/>
      </c>
      <c r="H76" s="49"/>
      <c r="L76" s="49"/>
      <c r="M76" s="49"/>
      <c r="N76" s="81"/>
    </row>
    <row r="77" spans="1:14" x14ac:dyDescent="0.35">
      <c r="A77" s="51" t="s">
        <v>161</v>
      </c>
      <c r="B77" s="85" t="s">
        <v>140</v>
      </c>
      <c r="C77" s="134">
        <f>SUM(C70:C76)</f>
        <v>27698.350605389998</v>
      </c>
      <c r="D77" s="134">
        <f>SUM(D70:D76)</f>
        <v>0</v>
      </c>
      <c r="E77" s="68"/>
      <c r="F77" s="140">
        <f>SUM(F70:F76)</f>
        <v>1</v>
      </c>
      <c r="G77" s="140">
        <f>SUM(G70:G76)</f>
        <v>0</v>
      </c>
      <c r="H77" s="49"/>
      <c r="L77" s="49"/>
      <c r="M77" s="49"/>
      <c r="N77" s="81"/>
    </row>
    <row r="78" spans="1:14" outlineLevel="1" x14ac:dyDescent="0.35">
      <c r="A78" s="51" t="s">
        <v>162</v>
      </c>
      <c r="B78" s="86" t="s">
        <v>163</v>
      </c>
      <c r="C78" s="134"/>
      <c r="D78" s="134"/>
      <c r="E78" s="68"/>
      <c r="F78" s="139">
        <f>IF($C$77=0,"",IF(C78="[for completion]","",C78/$C$77))</f>
        <v>0</v>
      </c>
      <c r="G78" s="139" t="str">
        <f t="shared" ref="G78:G87" si="2">IF($D$77=0,"",IF(D78="[for completion]","",D78/$D$77))</f>
        <v/>
      </c>
      <c r="H78" s="49"/>
      <c r="L78" s="49"/>
      <c r="M78" s="49"/>
      <c r="N78" s="81"/>
    </row>
    <row r="79" spans="1:14" outlineLevel="1" x14ac:dyDescent="0.35">
      <c r="A79" s="51" t="s">
        <v>164</v>
      </c>
      <c r="B79" s="86" t="s">
        <v>165</v>
      </c>
      <c r="C79" s="134"/>
      <c r="D79" s="134"/>
      <c r="E79" s="68"/>
      <c r="F79" s="139">
        <f t="shared" ref="F79:F87" si="3">IF($C$77=0,"",IF(C79="[for completion]","",C79/$C$77))</f>
        <v>0</v>
      </c>
      <c r="G79" s="139" t="str">
        <f t="shared" si="2"/>
        <v/>
      </c>
      <c r="H79" s="49"/>
      <c r="L79" s="49"/>
      <c r="M79" s="49"/>
      <c r="N79" s="81"/>
    </row>
    <row r="80" spans="1:14" outlineLevel="1" x14ac:dyDescent="0.35">
      <c r="A80" s="51" t="s">
        <v>166</v>
      </c>
      <c r="B80" s="86" t="s">
        <v>167</v>
      </c>
      <c r="C80" s="134"/>
      <c r="D80" s="134"/>
      <c r="E80" s="68"/>
      <c r="F80" s="139">
        <f t="shared" si="3"/>
        <v>0</v>
      </c>
      <c r="G80" s="139" t="str">
        <f t="shared" si="2"/>
        <v/>
      </c>
      <c r="H80" s="49"/>
      <c r="L80" s="49"/>
      <c r="M80" s="49"/>
      <c r="N80" s="81"/>
    </row>
    <row r="81" spans="1:14" outlineLevel="1" x14ac:dyDescent="0.35">
      <c r="A81" s="51" t="s">
        <v>168</v>
      </c>
      <c r="B81" s="86" t="s">
        <v>169</v>
      </c>
      <c r="C81" s="134"/>
      <c r="D81" s="134"/>
      <c r="E81" s="68"/>
      <c r="F81" s="139">
        <f t="shared" si="3"/>
        <v>0</v>
      </c>
      <c r="G81" s="139" t="str">
        <f t="shared" si="2"/>
        <v/>
      </c>
      <c r="H81" s="49"/>
      <c r="L81" s="49"/>
      <c r="M81" s="49"/>
      <c r="N81" s="81"/>
    </row>
    <row r="82" spans="1:14" outlineLevel="1" x14ac:dyDescent="0.35">
      <c r="A82" s="51" t="s">
        <v>170</v>
      </c>
      <c r="B82" s="86" t="s">
        <v>171</v>
      </c>
      <c r="C82" s="134"/>
      <c r="D82" s="134"/>
      <c r="E82" s="68"/>
      <c r="F82" s="139">
        <f t="shared" si="3"/>
        <v>0</v>
      </c>
      <c r="G82" s="139" t="str">
        <f t="shared" si="2"/>
        <v/>
      </c>
      <c r="H82" s="49"/>
      <c r="L82" s="49"/>
      <c r="M82" s="49"/>
      <c r="N82" s="81"/>
    </row>
    <row r="83" spans="1:14" outlineLevel="1" x14ac:dyDescent="0.35">
      <c r="A83" s="51" t="s">
        <v>172</v>
      </c>
      <c r="B83" s="86"/>
      <c r="C83" s="76"/>
      <c r="D83" s="76"/>
      <c r="E83" s="68"/>
      <c r="F83" s="77"/>
      <c r="G83" s="77"/>
      <c r="H83" s="49"/>
      <c r="L83" s="49"/>
      <c r="M83" s="49"/>
      <c r="N83" s="81"/>
    </row>
    <row r="84" spans="1:14" outlineLevel="1" x14ac:dyDescent="0.35">
      <c r="A84" s="51" t="s">
        <v>173</v>
      </c>
      <c r="B84" s="86"/>
      <c r="C84" s="76"/>
      <c r="D84" s="76"/>
      <c r="E84" s="68"/>
      <c r="F84" s="77"/>
      <c r="G84" s="77"/>
      <c r="H84" s="49"/>
      <c r="L84" s="49"/>
      <c r="M84" s="49"/>
      <c r="N84" s="81"/>
    </row>
    <row r="85" spans="1:14" outlineLevel="1" x14ac:dyDescent="0.35">
      <c r="A85" s="51" t="s">
        <v>174</v>
      </c>
      <c r="B85" s="86"/>
      <c r="C85" s="76"/>
      <c r="D85" s="76"/>
      <c r="E85" s="68"/>
      <c r="F85" s="77"/>
      <c r="G85" s="77"/>
      <c r="H85" s="49"/>
      <c r="L85" s="49"/>
      <c r="M85" s="49"/>
      <c r="N85" s="81"/>
    </row>
    <row r="86" spans="1:14" outlineLevel="1" x14ac:dyDescent="0.35">
      <c r="A86" s="51" t="s">
        <v>175</v>
      </c>
      <c r="B86" s="85"/>
      <c r="C86" s="76"/>
      <c r="D86" s="76"/>
      <c r="E86" s="68"/>
      <c r="F86" s="77">
        <f t="shared" si="3"/>
        <v>0</v>
      </c>
      <c r="G86" s="77" t="str">
        <f t="shared" si="2"/>
        <v/>
      </c>
      <c r="H86" s="49"/>
      <c r="L86" s="49"/>
      <c r="M86" s="49"/>
      <c r="N86" s="81"/>
    </row>
    <row r="87" spans="1:14" outlineLevel="1" x14ac:dyDescent="0.35">
      <c r="A87" s="51" t="s">
        <v>176</v>
      </c>
      <c r="B87" s="86"/>
      <c r="C87" s="76"/>
      <c r="D87" s="76"/>
      <c r="E87" s="68"/>
      <c r="F87" s="77">
        <f t="shared" si="3"/>
        <v>0</v>
      </c>
      <c r="G87" s="77" t="str">
        <f t="shared" si="2"/>
        <v/>
      </c>
      <c r="H87" s="49"/>
      <c r="L87" s="49"/>
      <c r="M87" s="49"/>
      <c r="N87" s="81"/>
    </row>
    <row r="88" spans="1:14" ht="15" customHeight="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3.3675216270461461</v>
      </c>
      <c r="D89" s="136">
        <v>4.3675216270461465</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2307.1747529999998</v>
      </c>
      <c r="D93" s="132">
        <v>0</v>
      </c>
      <c r="E93" s="47"/>
      <c r="F93" s="139">
        <f>IF($C$100=0,"",IF(C93="[for completion]","",IF(C93="","",C93/$C$100)))</f>
        <v>0.13679023267600518</v>
      </c>
      <c r="G93" s="139">
        <f>IF($D$100=0,"",IF(D93="[Mark as ND1 if not relevant]","",IF(D93="","",D93/$D$100)))</f>
        <v>0</v>
      </c>
      <c r="H93" s="49"/>
      <c r="L93" s="49"/>
      <c r="M93" s="49"/>
      <c r="N93" s="81"/>
    </row>
    <row r="94" spans="1:14" x14ac:dyDescent="0.35">
      <c r="A94" s="51" t="s">
        <v>183</v>
      </c>
      <c r="B94" s="47" t="s">
        <v>1521</v>
      </c>
      <c r="C94" s="132">
        <v>1769.5918791208792</v>
      </c>
      <c r="D94" s="132">
        <v>2307.1747529999998</v>
      </c>
      <c r="E94" s="47"/>
      <c r="F94" s="139">
        <f t="shared" ref="F94:F99" si="4">IF($C$100=0,"",IF(C94="[for completion]","",IF(C94="","",C94/$C$100)))</f>
        <v>0.10491744700819129</v>
      </c>
      <c r="G94" s="139">
        <f t="shared" ref="G94:G99" si="5">IF($D$100=0,"",IF(D94="[Mark as ND1 if not relevant]","",IF(D94="","",D94/$D$100)))</f>
        <v>0.13679023267600518</v>
      </c>
      <c r="H94" s="49"/>
      <c r="L94" s="49"/>
      <c r="M94" s="49"/>
      <c r="N94" s="81"/>
    </row>
    <row r="95" spans="1:14" x14ac:dyDescent="0.35">
      <c r="A95" s="51" t="s">
        <v>184</v>
      </c>
      <c r="B95" s="47" t="s">
        <v>1522</v>
      </c>
      <c r="C95" s="132">
        <v>4411.3787219400001</v>
      </c>
      <c r="D95" s="132">
        <v>1769.5918791208792</v>
      </c>
      <c r="E95" s="47"/>
      <c r="F95" s="139">
        <f t="shared" si="4"/>
        <v>0.26154651745018942</v>
      </c>
      <c r="G95" s="139">
        <f t="shared" si="5"/>
        <v>0.10491744700819129</v>
      </c>
      <c r="H95" s="49"/>
      <c r="L95" s="49"/>
      <c r="M95" s="49"/>
      <c r="N95" s="81"/>
    </row>
    <row r="96" spans="1:14" x14ac:dyDescent="0.35">
      <c r="A96" s="51" t="s">
        <v>185</v>
      </c>
      <c r="B96" s="47" t="s">
        <v>1523</v>
      </c>
      <c r="C96" s="132">
        <v>2679.5073859999989</v>
      </c>
      <c r="D96" s="132">
        <v>4411.3787219400001</v>
      </c>
      <c r="E96" s="47"/>
      <c r="F96" s="139">
        <f t="shared" si="4"/>
        <v>0.15886548615852261</v>
      </c>
      <c r="G96" s="139">
        <f t="shared" si="5"/>
        <v>0.26154651745018942</v>
      </c>
      <c r="H96" s="49"/>
      <c r="L96" s="49"/>
      <c r="M96" s="49"/>
      <c r="N96" s="81"/>
    </row>
    <row r="97" spans="1:14" x14ac:dyDescent="0.35">
      <c r="A97" s="51" t="s">
        <v>186</v>
      </c>
      <c r="B97" s="47" t="s">
        <v>1524</v>
      </c>
      <c r="C97" s="132">
        <v>2999.9999999999982</v>
      </c>
      <c r="D97" s="132">
        <v>2679.5073859999989</v>
      </c>
      <c r="E97" s="47"/>
      <c r="F97" s="139">
        <f t="shared" si="4"/>
        <v>0.17786719341238186</v>
      </c>
      <c r="G97" s="139">
        <f t="shared" si="5"/>
        <v>0.15886548615852261</v>
      </c>
      <c r="H97" s="49"/>
      <c r="L97" s="49"/>
      <c r="M97" s="49"/>
    </row>
    <row r="98" spans="1:14" x14ac:dyDescent="0.35">
      <c r="A98" s="51" t="s">
        <v>187</v>
      </c>
      <c r="B98" s="47" t="s">
        <v>1525</v>
      </c>
      <c r="C98" s="132">
        <v>2491.1640269999998</v>
      </c>
      <c r="D98" s="132">
        <v>5491.164026999998</v>
      </c>
      <c r="E98" s="47"/>
      <c r="F98" s="139">
        <f t="shared" si="4"/>
        <v>0.14769878460412575</v>
      </c>
      <c r="G98" s="139">
        <f t="shared" si="5"/>
        <v>0.32556597801650761</v>
      </c>
      <c r="H98" s="49"/>
      <c r="L98" s="49"/>
      <c r="M98" s="49"/>
    </row>
    <row r="99" spans="1:14" x14ac:dyDescent="0.35">
      <c r="A99" s="51" t="s">
        <v>188</v>
      </c>
      <c r="B99" s="47" t="s">
        <v>1526</v>
      </c>
      <c r="C99" s="132">
        <v>207.7</v>
      </c>
      <c r="D99" s="132">
        <v>207.7</v>
      </c>
      <c r="E99" s="47"/>
      <c r="F99" s="139">
        <f t="shared" si="4"/>
        <v>1.2314338690583911E-2</v>
      </c>
      <c r="G99" s="139">
        <f t="shared" si="5"/>
        <v>1.2314338690583911E-2</v>
      </c>
      <c r="H99" s="49"/>
      <c r="L99" s="49"/>
      <c r="M99" s="49"/>
    </row>
    <row r="100" spans="1:14" x14ac:dyDescent="0.35">
      <c r="A100" s="51" t="s">
        <v>189</v>
      </c>
      <c r="B100" s="85" t="s">
        <v>140</v>
      </c>
      <c r="C100" s="134">
        <f>SUM(C93:C99)</f>
        <v>16866.516767060875</v>
      </c>
      <c r="D100" s="134">
        <f>SUM(D93:D99)</f>
        <v>16866.516767060875</v>
      </c>
      <c r="E100" s="68"/>
      <c r="F100" s="140">
        <f>SUM(F93:F99)</f>
        <v>1</v>
      </c>
      <c r="G100" s="140">
        <f>SUM(G93:G99)</f>
        <v>1</v>
      </c>
      <c r="H100" s="49"/>
      <c r="L100" s="49"/>
      <c r="M100" s="49"/>
    </row>
    <row r="101" spans="1:14" outlineLevel="1" x14ac:dyDescent="0.35">
      <c r="A101" s="51" t="s">
        <v>190</v>
      </c>
      <c r="B101" s="86" t="s">
        <v>163</v>
      </c>
      <c r="C101" s="134"/>
      <c r="D101" s="134"/>
      <c r="E101" s="68"/>
      <c r="F101" s="139">
        <f>IF($C$100=0,"",IF(C101="[for completion]","",C101/$C$100))</f>
        <v>0</v>
      </c>
      <c r="G101" s="139">
        <f>IF($D$100=0,"",IF(D101="[for completion]","",D101/$D$100))</f>
        <v>0</v>
      </c>
      <c r="H101" s="49"/>
      <c r="L101" s="49"/>
      <c r="M101" s="49"/>
    </row>
    <row r="102" spans="1:14" outlineLevel="1" x14ac:dyDescent="0.35">
      <c r="A102" s="51" t="s">
        <v>191</v>
      </c>
      <c r="B102" s="86" t="s">
        <v>165</v>
      </c>
      <c r="C102" s="134"/>
      <c r="D102" s="134"/>
      <c r="E102" s="68"/>
      <c r="F102" s="139">
        <f>IF($C$100=0,"",IF(C102="[for completion]","",C102/$C$100))</f>
        <v>0</v>
      </c>
      <c r="G102" s="139">
        <f>IF($D$100=0,"",IF(D102="[for completion]","",D102/$D$100))</f>
        <v>0</v>
      </c>
      <c r="H102" s="49"/>
      <c r="L102" s="49"/>
      <c r="M102" s="49"/>
    </row>
    <row r="103" spans="1:14" outlineLevel="1" x14ac:dyDescent="0.35">
      <c r="A103" s="51" t="s">
        <v>192</v>
      </c>
      <c r="B103" s="86" t="s">
        <v>167</v>
      </c>
      <c r="C103" s="134"/>
      <c r="D103" s="134"/>
      <c r="E103" s="68"/>
      <c r="F103" s="139">
        <f>IF($C$100=0,"",IF(C103="[for completion]","",C103/$C$100))</f>
        <v>0</v>
      </c>
      <c r="G103" s="139">
        <f>IF($D$100=0,"",IF(D103="[for completion]","",D103/$D$100))</f>
        <v>0</v>
      </c>
      <c r="H103" s="49"/>
      <c r="L103" s="49"/>
      <c r="M103" s="49"/>
    </row>
    <row r="104" spans="1:14" outlineLevel="1" x14ac:dyDescent="0.35">
      <c r="A104" s="51" t="s">
        <v>193</v>
      </c>
      <c r="B104" s="86" t="s">
        <v>169</v>
      </c>
      <c r="C104" s="134"/>
      <c r="D104" s="134"/>
      <c r="E104" s="68"/>
      <c r="F104" s="139">
        <f>IF($C$100=0,"",IF(C104="[for completion]","",C104/$C$100))</f>
        <v>0</v>
      </c>
      <c r="G104" s="139">
        <f>IF($D$100=0,"",IF(D104="[for completion]","",D104/$D$100))</f>
        <v>0</v>
      </c>
      <c r="H104" s="49"/>
      <c r="L104" s="49"/>
      <c r="M104" s="49"/>
    </row>
    <row r="105" spans="1:14" outlineLevel="1" x14ac:dyDescent="0.35">
      <c r="A105" s="51" t="s">
        <v>194</v>
      </c>
      <c r="B105" s="86" t="s">
        <v>171</v>
      </c>
      <c r="C105" s="134"/>
      <c r="D105" s="134"/>
      <c r="E105" s="68"/>
      <c r="F105" s="139">
        <f>IF($C$100=0,"",IF(C105="[for completion]","",C105/$C$100))</f>
        <v>0</v>
      </c>
      <c r="G105" s="139">
        <f>IF($D$100=0,"",IF(D105="[for completion]","",D105/$D$100))</f>
        <v>0</v>
      </c>
      <c r="H105" s="49"/>
      <c r="L105" s="49"/>
      <c r="M105" s="49"/>
    </row>
    <row r="106" spans="1:14" outlineLevel="1" x14ac:dyDescent="0.35">
      <c r="A106" s="51" t="s">
        <v>195</v>
      </c>
      <c r="B106" s="86"/>
      <c r="C106" s="76"/>
      <c r="D106" s="76"/>
      <c r="E106" s="68"/>
      <c r="F106" s="77"/>
      <c r="G106" s="77"/>
      <c r="H106" s="49"/>
      <c r="L106" s="49"/>
      <c r="M106" s="49"/>
    </row>
    <row r="107" spans="1:14" outlineLevel="1" x14ac:dyDescent="0.35">
      <c r="A107" s="51" t="s">
        <v>196</v>
      </c>
      <c r="B107" s="86"/>
      <c r="C107" s="76"/>
      <c r="D107" s="76"/>
      <c r="E107" s="68"/>
      <c r="F107" s="77"/>
      <c r="G107" s="77"/>
      <c r="H107" s="49"/>
      <c r="L107" s="49"/>
      <c r="M107" s="49"/>
    </row>
    <row r="108" spans="1:14" outlineLevel="1" x14ac:dyDescent="0.35">
      <c r="A108" s="51" t="s">
        <v>197</v>
      </c>
      <c r="B108" s="85"/>
      <c r="C108" s="76"/>
      <c r="D108" s="76"/>
      <c r="E108" s="68"/>
      <c r="F108" s="77"/>
      <c r="G108" s="77"/>
      <c r="H108" s="49"/>
      <c r="L108" s="49"/>
      <c r="M108" s="49"/>
    </row>
    <row r="109" spans="1:14" outlineLevel="1" x14ac:dyDescent="0.35">
      <c r="A109" s="51" t="s">
        <v>198</v>
      </c>
      <c r="B109" s="86"/>
      <c r="C109" s="76"/>
      <c r="D109" s="76"/>
      <c r="E109" s="68"/>
      <c r="F109" s="77"/>
      <c r="G109" s="77"/>
      <c r="H109" s="49"/>
      <c r="L109" s="49"/>
      <c r="M109" s="49"/>
    </row>
    <row r="110" spans="1:14" outlineLevel="1" x14ac:dyDescent="0.35">
      <c r="A110" s="51" t="s">
        <v>199</v>
      </c>
      <c r="B110" s="86"/>
      <c r="C110" s="76"/>
      <c r="D110" s="76"/>
      <c r="E110" s="68"/>
      <c r="F110" s="77"/>
      <c r="G110" s="77"/>
      <c r="H110" s="49"/>
      <c r="L110" s="49"/>
      <c r="M110" s="49"/>
    </row>
    <row r="111" spans="1:14" ht="15" customHeight="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0</v>
      </c>
      <c r="D112" s="132">
        <v>0</v>
      </c>
      <c r="E112" s="77"/>
      <c r="F112" s="139">
        <f t="shared" ref="F112:F129" si="6">IF($C$130=0,"",IF(C112="[for completion]","",IF(C112="","",C112/$C$130)))</f>
        <v>0</v>
      </c>
      <c r="G112" s="139">
        <f t="shared" ref="G112:G129" si="7">IF($D$130=0,"",IF(D112="[for completion]","",IF(D112="","",D112/$D$130)))</f>
        <v>0</v>
      </c>
      <c r="I112" s="51"/>
      <c r="J112" s="51"/>
      <c r="K112" s="51"/>
      <c r="L112" s="49" t="s">
        <v>1529</v>
      </c>
      <c r="M112" s="49"/>
      <c r="N112" s="49"/>
    </row>
    <row r="113" spans="1:14" s="87" customFormat="1" x14ac:dyDescent="0.35">
      <c r="A113" s="51" t="s">
        <v>206</v>
      </c>
      <c r="B113" s="68" t="s">
        <v>1530</v>
      </c>
      <c r="C113" s="132">
        <v>0</v>
      </c>
      <c r="D113" s="132">
        <v>0</v>
      </c>
      <c r="E113" s="77"/>
      <c r="F113" s="139">
        <f t="shared" si="6"/>
        <v>0</v>
      </c>
      <c r="G113" s="139">
        <f t="shared" si="7"/>
        <v>0</v>
      </c>
      <c r="I113" s="51"/>
      <c r="J113" s="51"/>
      <c r="K113" s="51"/>
      <c r="L113" s="68" t="s">
        <v>1530</v>
      </c>
      <c r="M113" s="49"/>
      <c r="N113" s="49"/>
    </row>
    <row r="114" spans="1:14" s="87" customFormat="1" x14ac:dyDescent="0.35">
      <c r="A114" s="51" t="s">
        <v>207</v>
      </c>
      <c r="B114" s="68" t="s">
        <v>214</v>
      </c>
      <c r="C114" s="132">
        <v>0</v>
      </c>
      <c r="D114" s="132">
        <v>0</v>
      </c>
      <c r="E114" s="77"/>
      <c r="F114" s="139">
        <f t="shared" si="6"/>
        <v>0</v>
      </c>
      <c r="G114" s="139">
        <f t="shared" si="7"/>
        <v>0</v>
      </c>
      <c r="I114" s="51"/>
      <c r="J114" s="51"/>
      <c r="K114" s="51"/>
      <c r="L114" s="68" t="s">
        <v>214</v>
      </c>
      <c r="M114" s="49"/>
      <c r="N114" s="49"/>
    </row>
    <row r="115" spans="1:14" s="87" customFormat="1" x14ac:dyDescent="0.35">
      <c r="A115" s="51" t="s">
        <v>208</v>
      </c>
      <c r="B115" s="68" t="s">
        <v>1531</v>
      </c>
      <c r="C115" s="132">
        <v>0</v>
      </c>
      <c r="D115" s="132">
        <v>0</v>
      </c>
      <c r="E115" s="77"/>
      <c r="F115" s="139">
        <f t="shared" si="6"/>
        <v>0</v>
      </c>
      <c r="G115" s="139">
        <f t="shared" si="7"/>
        <v>0</v>
      </c>
      <c r="I115" s="51"/>
      <c r="J115" s="51"/>
      <c r="K115" s="51"/>
      <c r="L115" s="68" t="s">
        <v>1531</v>
      </c>
      <c r="M115" s="49"/>
      <c r="N115" s="49"/>
    </row>
    <row r="116" spans="1:14" s="87" customFormat="1" x14ac:dyDescent="0.35">
      <c r="A116" s="51" t="s">
        <v>210</v>
      </c>
      <c r="B116" s="68" t="s">
        <v>1532</v>
      </c>
      <c r="C116" s="132">
        <v>0</v>
      </c>
      <c r="D116" s="132">
        <v>0</v>
      </c>
      <c r="E116" s="77"/>
      <c r="F116" s="139">
        <f t="shared" si="6"/>
        <v>0</v>
      </c>
      <c r="G116" s="139">
        <f t="shared" si="7"/>
        <v>0</v>
      </c>
      <c r="I116" s="51"/>
      <c r="J116" s="51"/>
      <c r="K116" s="51"/>
      <c r="L116" s="68" t="s">
        <v>1532</v>
      </c>
      <c r="M116" s="49"/>
      <c r="N116" s="49"/>
    </row>
    <row r="117" spans="1:14" s="87" customFormat="1" x14ac:dyDescent="0.35">
      <c r="A117" s="51" t="s">
        <v>211</v>
      </c>
      <c r="B117" s="68" t="s">
        <v>216</v>
      </c>
      <c r="C117" s="132">
        <v>0</v>
      </c>
      <c r="D117" s="132">
        <v>0</v>
      </c>
      <c r="E117" s="68"/>
      <c r="F117" s="139">
        <f t="shared" si="6"/>
        <v>0</v>
      </c>
      <c r="G117" s="139">
        <f t="shared" si="7"/>
        <v>0</v>
      </c>
      <c r="I117" s="51"/>
      <c r="J117" s="51"/>
      <c r="K117" s="51"/>
      <c r="L117" s="68" t="s">
        <v>216</v>
      </c>
      <c r="M117" s="49"/>
      <c r="N117" s="49"/>
    </row>
    <row r="118" spans="1:14" x14ac:dyDescent="0.35">
      <c r="A118" s="51" t="s">
        <v>212</v>
      </c>
      <c r="B118" s="68" t="s">
        <v>218</v>
      </c>
      <c r="C118" s="132">
        <v>0</v>
      </c>
      <c r="D118" s="132">
        <v>0</v>
      </c>
      <c r="E118" s="68"/>
      <c r="F118" s="139">
        <f t="shared" si="6"/>
        <v>0</v>
      </c>
      <c r="G118" s="139">
        <f t="shared" si="7"/>
        <v>0</v>
      </c>
      <c r="L118" s="68" t="s">
        <v>218</v>
      </c>
      <c r="M118" s="49"/>
    </row>
    <row r="119" spans="1:14" x14ac:dyDescent="0.35">
      <c r="A119" s="51" t="s">
        <v>213</v>
      </c>
      <c r="B119" s="68" t="s">
        <v>1533</v>
      </c>
      <c r="C119" s="132">
        <v>28418.100517999999</v>
      </c>
      <c r="D119" s="132">
        <v>28418.100517999999</v>
      </c>
      <c r="E119" s="68"/>
      <c r="F119" s="139">
        <f t="shared" si="6"/>
        <v>1</v>
      </c>
      <c r="G119" s="139">
        <f t="shared" si="7"/>
        <v>1</v>
      </c>
      <c r="L119" s="68" t="s">
        <v>1533</v>
      </c>
      <c r="M119" s="49"/>
    </row>
    <row r="120" spans="1:14" x14ac:dyDescent="0.35">
      <c r="A120" s="51" t="s">
        <v>215</v>
      </c>
      <c r="B120" s="68" t="s">
        <v>220</v>
      </c>
      <c r="C120" s="132">
        <v>0</v>
      </c>
      <c r="D120" s="132">
        <v>0</v>
      </c>
      <c r="E120" s="68"/>
      <c r="F120" s="139">
        <f t="shared" si="6"/>
        <v>0</v>
      </c>
      <c r="G120" s="139">
        <f t="shared" si="7"/>
        <v>0</v>
      </c>
      <c r="L120" s="68" t="s">
        <v>220</v>
      </c>
      <c r="M120" s="49"/>
    </row>
    <row r="121" spans="1:14" x14ac:dyDescent="0.35">
      <c r="A121" s="51" t="s">
        <v>217</v>
      </c>
      <c r="B121" s="51" t="s">
        <v>2010</v>
      </c>
      <c r="C121" s="132">
        <v>0</v>
      </c>
      <c r="D121" s="132">
        <v>0</v>
      </c>
      <c r="F121" s="139">
        <f t="shared" si="6"/>
        <v>0</v>
      </c>
      <c r="G121" s="139">
        <f t="shared" si="7"/>
        <v>0</v>
      </c>
      <c r="L121" s="68"/>
      <c r="M121" s="49"/>
    </row>
    <row r="122" spans="1:14" x14ac:dyDescent="0.35">
      <c r="A122" s="51" t="s">
        <v>219</v>
      </c>
      <c r="B122" s="68" t="s">
        <v>1540</v>
      </c>
      <c r="C122" s="132">
        <v>0</v>
      </c>
      <c r="D122" s="132">
        <v>0</v>
      </c>
      <c r="E122" s="68"/>
      <c r="F122" s="139">
        <f t="shared" si="6"/>
        <v>0</v>
      </c>
      <c r="G122" s="139">
        <f t="shared" si="7"/>
        <v>0</v>
      </c>
      <c r="L122" s="68" t="s">
        <v>222</v>
      </c>
      <c r="M122" s="49"/>
    </row>
    <row r="123" spans="1:14" x14ac:dyDescent="0.35">
      <c r="A123" s="51" t="s">
        <v>221</v>
      </c>
      <c r="B123" s="68" t="s">
        <v>222</v>
      </c>
      <c r="C123" s="132">
        <v>0</v>
      </c>
      <c r="D123" s="132">
        <v>0</v>
      </c>
      <c r="E123" s="68"/>
      <c r="F123" s="139">
        <f t="shared" si="6"/>
        <v>0</v>
      </c>
      <c r="G123" s="139">
        <f t="shared" si="7"/>
        <v>0</v>
      </c>
      <c r="L123" s="68" t="s">
        <v>209</v>
      </c>
      <c r="M123" s="49"/>
    </row>
    <row r="124" spans="1:14" x14ac:dyDescent="0.35">
      <c r="A124" s="51" t="s">
        <v>223</v>
      </c>
      <c r="B124" s="68" t="s">
        <v>209</v>
      </c>
      <c r="C124" s="132">
        <v>0</v>
      </c>
      <c r="D124" s="132">
        <v>0</v>
      </c>
      <c r="E124" s="68"/>
      <c r="F124" s="139">
        <f t="shared" si="6"/>
        <v>0</v>
      </c>
      <c r="G124" s="139">
        <f t="shared" si="7"/>
        <v>0</v>
      </c>
      <c r="L124" s="47" t="s">
        <v>1535</v>
      </c>
      <c r="M124" s="49"/>
    </row>
    <row r="125" spans="1:14" x14ac:dyDescent="0.35">
      <c r="A125" s="51" t="s">
        <v>225</v>
      </c>
      <c r="B125" s="47" t="s">
        <v>1535</v>
      </c>
      <c r="C125" s="132">
        <v>0</v>
      </c>
      <c r="D125" s="132">
        <v>0</v>
      </c>
      <c r="E125" s="68"/>
      <c r="F125" s="139">
        <f t="shared" si="6"/>
        <v>0</v>
      </c>
      <c r="G125" s="139">
        <f t="shared" si="7"/>
        <v>0</v>
      </c>
      <c r="L125" s="68" t="s">
        <v>224</v>
      </c>
      <c r="M125" s="49"/>
    </row>
    <row r="126" spans="1:14" x14ac:dyDescent="0.35">
      <c r="A126" s="51" t="s">
        <v>227</v>
      </c>
      <c r="B126" s="68" t="s">
        <v>224</v>
      </c>
      <c r="C126" s="132">
        <v>0</v>
      </c>
      <c r="D126" s="132">
        <v>0</v>
      </c>
      <c r="E126" s="68"/>
      <c r="F126" s="139">
        <f t="shared" si="6"/>
        <v>0</v>
      </c>
      <c r="G126" s="139">
        <f t="shared" si="7"/>
        <v>0</v>
      </c>
      <c r="H126" s="81"/>
      <c r="L126" s="68" t="s">
        <v>226</v>
      </c>
      <c r="M126" s="49"/>
    </row>
    <row r="127" spans="1:14" x14ac:dyDescent="0.35">
      <c r="A127" s="51" t="s">
        <v>228</v>
      </c>
      <c r="B127" s="68" t="s">
        <v>226</v>
      </c>
      <c r="C127" s="132">
        <v>0</v>
      </c>
      <c r="D127" s="132">
        <v>0</v>
      </c>
      <c r="E127" s="68"/>
      <c r="F127" s="139">
        <f t="shared" si="6"/>
        <v>0</v>
      </c>
      <c r="G127" s="139">
        <f t="shared" si="7"/>
        <v>0</v>
      </c>
      <c r="H127" s="49"/>
      <c r="L127" s="68" t="s">
        <v>1534</v>
      </c>
      <c r="M127" s="49"/>
    </row>
    <row r="128" spans="1:14" x14ac:dyDescent="0.35">
      <c r="A128" s="51" t="s">
        <v>1536</v>
      </c>
      <c r="B128" s="68" t="s">
        <v>1534</v>
      </c>
      <c r="C128" s="132">
        <v>0</v>
      </c>
      <c r="D128" s="132">
        <v>0</v>
      </c>
      <c r="E128" s="68"/>
      <c r="F128" s="139">
        <f t="shared" si="6"/>
        <v>0</v>
      </c>
      <c r="G128" s="139">
        <f t="shared" si="7"/>
        <v>0</v>
      </c>
      <c r="H128" s="49"/>
      <c r="L128" s="49"/>
      <c r="M128" s="49"/>
    </row>
    <row r="129" spans="1:14" x14ac:dyDescent="0.35">
      <c r="A129" s="51" t="s">
        <v>1539</v>
      </c>
      <c r="B129" s="68" t="s">
        <v>138</v>
      </c>
      <c r="C129" s="132">
        <v>0</v>
      </c>
      <c r="D129" s="132">
        <v>0</v>
      </c>
      <c r="E129" s="68"/>
      <c r="F129" s="139">
        <f t="shared" si="6"/>
        <v>0</v>
      </c>
      <c r="G129" s="139">
        <f t="shared" si="7"/>
        <v>0</v>
      </c>
      <c r="H129" s="49"/>
      <c r="L129" s="49"/>
      <c r="M129" s="49"/>
    </row>
    <row r="130" spans="1:14" outlineLevel="1" x14ac:dyDescent="0.35">
      <c r="A130" s="51" t="s">
        <v>2011</v>
      </c>
      <c r="B130" s="85" t="s">
        <v>140</v>
      </c>
      <c r="C130" s="132">
        <f>SUM(C112:C129)</f>
        <v>28418.100517999999</v>
      </c>
      <c r="D130" s="132">
        <f>SUM(D112:D129)</f>
        <v>28418.100517999999</v>
      </c>
      <c r="E130" s="68"/>
      <c r="F130" s="129">
        <f>SUM(F112:F129)</f>
        <v>1</v>
      </c>
      <c r="G130" s="129">
        <f>SUM(G112:G129)</f>
        <v>1</v>
      </c>
      <c r="H130" s="49"/>
      <c r="L130" s="49"/>
      <c r="M130" s="49"/>
    </row>
    <row r="131" spans="1:14" outlineLevel="1" x14ac:dyDescent="0.35">
      <c r="A131" s="51" t="s">
        <v>229</v>
      </c>
      <c r="B131" s="80" t="s">
        <v>142</v>
      </c>
      <c r="C131" s="132"/>
      <c r="D131" s="132"/>
      <c r="E131" s="68"/>
      <c r="F131" s="139">
        <f t="shared" ref="F131:F136" si="8">IF($C$130=0,"",IF(C131="[for completion]","",C131/$C$130))</f>
        <v>0</v>
      </c>
      <c r="G131" s="139">
        <f t="shared" ref="G131:G136" si="9">IF($D$130=0,"",IF(D131="[for completion]","",D131/$D$130))</f>
        <v>0</v>
      </c>
      <c r="H131" s="49"/>
      <c r="L131" s="49"/>
      <c r="M131" s="49"/>
    </row>
    <row r="132" spans="1:14" outlineLevel="1" x14ac:dyDescent="0.35">
      <c r="A132" s="51" t="s">
        <v>230</v>
      </c>
      <c r="B132" s="80" t="s">
        <v>142</v>
      </c>
      <c r="C132" s="132"/>
      <c r="D132" s="132"/>
      <c r="E132" s="68"/>
      <c r="F132" s="139">
        <f t="shared" si="8"/>
        <v>0</v>
      </c>
      <c r="G132" s="139">
        <f t="shared" si="9"/>
        <v>0</v>
      </c>
      <c r="H132" s="49"/>
      <c r="L132" s="49"/>
      <c r="M132" s="49"/>
    </row>
    <row r="133" spans="1:14" outlineLevel="1" x14ac:dyDescent="0.35">
      <c r="A133" s="51" t="s">
        <v>231</v>
      </c>
      <c r="B133" s="80" t="s">
        <v>142</v>
      </c>
      <c r="C133" s="132"/>
      <c r="D133" s="132"/>
      <c r="E133" s="68"/>
      <c r="F133" s="139">
        <f t="shared" si="8"/>
        <v>0</v>
      </c>
      <c r="G133" s="139">
        <f t="shared" si="9"/>
        <v>0</v>
      </c>
      <c r="H133" s="49"/>
      <c r="L133" s="49"/>
      <c r="M133" s="49"/>
    </row>
    <row r="134" spans="1:14" outlineLevel="1" x14ac:dyDescent="0.35">
      <c r="A134" s="51" t="s">
        <v>232</v>
      </c>
      <c r="B134" s="80" t="s">
        <v>142</v>
      </c>
      <c r="C134" s="132"/>
      <c r="D134" s="132"/>
      <c r="E134" s="68"/>
      <c r="F134" s="139">
        <f t="shared" si="8"/>
        <v>0</v>
      </c>
      <c r="G134" s="139">
        <f t="shared" si="9"/>
        <v>0</v>
      </c>
      <c r="H134" s="49"/>
      <c r="L134" s="49"/>
      <c r="M134" s="49"/>
    </row>
    <row r="135" spans="1:14" outlineLevel="1" x14ac:dyDescent="0.35">
      <c r="A135" s="51" t="s">
        <v>233</v>
      </c>
      <c r="B135" s="80" t="s">
        <v>142</v>
      </c>
      <c r="C135" s="132"/>
      <c r="D135" s="132"/>
      <c r="E135" s="68"/>
      <c r="F135" s="139">
        <f t="shared" si="8"/>
        <v>0</v>
      </c>
      <c r="G135" s="139">
        <f t="shared" si="9"/>
        <v>0</v>
      </c>
      <c r="H135" s="49"/>
      <c r="L135" s="49"/>
      <c r="M135" s="49"/>
    </row>
    <row r="136" spans="1:14" outlineLevel="1" x14ac:dyDescent="0.35">
      <c r="A136" s="51" t="s">
        <v>234</v>
      </c>
      <c r="B136" s="80" t="s">
        <v>142</v>
      </c>
      <c r="C136" s="132"/>
      <c r="D136" s="132"/>
      <c r="E136" s="68"/>
      <c r="F136" s="139">
        <f t="shared" si="8"/>
        <v>0</v>
      </c>
      <c r="G136" s="139">
        <f t="shared" si="9"/>
        <v>0</v>
      </c>
      <c r="H136" s="49"/>
      <c r="L136" s="49"/>
      <c r="M136" s="49"/>
    </row>
    <row r="137" spans="1:14" ht="15" customHeight="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4121.3672091208791</v>
      </c>
      <c r="D138" s="132">
        <v>0</v>
      </c>
      <c r="E138" s="77"/>
      <c r="F138" s="139">
        <f t="shared" ref="F138:F155" si="10">IF($C$156=0,"",IF(C138="[for completion]","",IF(C138="","",C138/$C$156)))</f>
        <v>0.24435200616938405</v>
      </c>
      <c r="G138" s="139">
        <f t="shared" ref="G138:G155" si="11">IF($D$156=0,"",IF(D138="[for completion]","",IF(D138="","",D138/$D$156)))</f>
        <v>0</v>
      </c>
      <c r="H138" s="49"/>
      <c r="I138" s="51"/>
      <c r="J138" s="51"/>
      <c r="K138" s="51"/>
      <c r="L138" s="49"/>
      <c r="M138" s="49"/>
      <c r="N138" s="49"/>
    </row>
    <row r="139" spans="1:14" s="87" customFormat="1" x14ac:dyDescent="0.35">
      <c r="A139" s="51" t="s">
        <v>237</v>
      </c>
      <c r="B139" s="68" t="s">
        <v>1530</v>
      </c>
      <c r="C139" s="132">
        <v>0</v>
      </c>
      <c r="D139" s="132">
        <v>0</v>
      </c>
      <c r="E139" s="77"/>
      <c r="F139" s="139">
        <f t="shared" si="10"/>
        <v>0</v>
      </c>
      <c r="G139" s="139">
        <f t="shared" si="11"/>
        <v>0</v>
      </c>
      <c r="H139" s="49"/>
      <c r="I139" s="51"/>
      <c r="J139" s="51"/>
      <c r="K139" s="51"/>
      <c r="L139" s="49"/>
      <c r="M139" s="49"/>
      <c r="N139" s="49"/>
    </row>
    <row r="140" spans="1:14" s="87" customFormat="1" x14ac:dyDescent="0.35">
      <c r="A140" s="51" t="s">
        <v>238</v>
      </c>
      <c r="B140" s="68" t="s">
        <v>214</v>
      </c>
      <c r="C140" s="132">
        <v>0</v>
      </c>
      <c r="D140" s="132">
        <v>0</v>
      </c>
      <c r="E140" s="77"/>
      <c r="F140" s="139">
        <f t="shared" si="10"/>
        <v>0</v>
      </c>
      <c r="G140" s="139">
        <f t="shared" si="11"/>
        <v>0</v>
      </c>
      <c r="H140" s="49"/>
      <c r="I140" s="51"/>
      <c r="J140" s="51"/>
      <c r="K140" s="51"/>
      <c r="L140" s="49"/>
      <c r="M140" s="49"/>
      <c r="N140" s="49"/>
    </row>
    <row r="141" spans="1:14" s="87" customFormat="1" x14ac:dyDescent="0.35">
      <c r="A141" s="51" t="s">
        <v>239</v>
      </c>
      <c r="B141" s="68" t="s">
        <v>1531</v>
      </c>
      <c r="C141" s="132">
        <v>0</v>
      </c>
      <c r="D141" s="132">
        <v>0</v>
      </c>
      <c r="E141" s="77"/>
      <c r="F141" s="139">
        <f t="shared" si="10"/>
        <v>0</v>
      </c>
      <c r="G141" s="139">
        <f t="shared" si="11"/>
        <v>0</v>
      </c>
      <c r="H141" s="49"/>
      <c r="I141" s="51"/>
      <c r="J141" s="51"/>
      <c r="K141" s="51"/>
      <c r="L141" s="49"/>
      <c r="M141" s="49"/>
      <c r="N141" s="49"/>
    </row>
    <row r="142" spans="1:14" s="87" customFormat="1" x14ac:dyDescent="0.35">
      <c r="A142" s="51" t="s">
        <v>240</v>
      </c>
      <c r="B142" s="68" t="s">
        <v>1532</v>
      </c>
      <c r="C142" s="132">
        <v>394.63138600000002</v>
      </c>
      <c r="D142" s="132">
        <v>0</v>
      </c>
      <c r="E142" s="77"/>
      <c r="F142" s="139">
        <f t="shared" si="10"/>
        <v>2.3397325686752783E-2</v>
      </c>
      <c r="G142" s="139">
        <f t="shared" si="11"/>
        <v>0</v>
      </c>
      <c r="H142" s="49"/>
      <c r="I142" s="51"/>
      <c r="J142" s="51"/>
      <c r="K142" s="51"/>
      <c r="L142" s="49"/>
      <c r="M142" s="49"/>
      <c r="N142" s="49"/>
    </row>
    <row r="143" spans="1:14" s="87" customFormat="1" x14ac:dyDescent="0.35">
      <c r="A143" s="51" t="s">
        <v>241</v>
      </c>
      <c r="B143" s="68" t="s">
        <v>216</v>
      </c>
      <c r="C143" s="132">
        <v>0</v>
      </c>
      <c r="D143" s="132">
        <v>0</v>
      </c>
      <c r="E143" s="68"/>
      <c r="F143" s="139">
        <f t="shared" si="10"/>
        <v>0</v>
      </c>
      <c r="G143" s="139">
        <f t="shared" si="11"/>
        <v>0</v>
      </c>
      <c r="H143" s="49"/>
      <c r="I143" s="51"/>
      <c r="J143" s="51"/>
      <c r="K143" s="51"/>
      <c r="L143" s="49"/>
      <c r="M143" s="49"/>
      <c r="N143" s="49"/>
    </row>
    <row r="144" spans="1:14" x14ac:dyDescent="0.35">
      <c r="A144" s="51" t="s">
        <v>242</v>
      </c>
      <c r="B144" s="68" t="s">
        <v>218</v>
      </c>
      <c r="C144" s="132">
        <v>0</v>
      </c>
      <c r="D144" s="132">
        <v>0</v>
      </c>
      <c r="E144" s="68"/>
      <c r="F144" s="139">
        <f t="shared" si="10"/>
        <v>0</v>
      </c>
      <c r="G144" s="139">
        <f t="shared" si="11"/>
        <v>0</v>
      </c>
      <c r="H144" s="49"/>
      <c r="L144" s="49"/>
      <c r="M144" s="49"/>
    </row>
    <row r="145" spans="1:14" x14ac:dyDescent="0.35">
      <c r="A145" s="51" t="s">
        <v>243</v>
      </c>
      <c r="B145" s="68" t="s">
        <v>1533</v>
      </c>
      <c r="C145" s="132">
        <v>12240</v>
      </c>
      <c r="D145" s="132">
        <v>16866.516767060875</v>
      </c>
      <c r="E145" s="68"/>
      <c r="F145" s="139">
        <f t="shared" si="10"/>
        <v>0.72569814912251829</v>
      </c>
      <c r="G145" s="139">
        <f t="shared" si="11"/>
        <v>1</v>
      </c>
      <c r="H145" s="49"/>
      <c r="L145" s="49"/>
      <c r="M145" s="49"/>
      <c r="N145" s="81"/>
    </row>
    <row r="146" spans="1:14" x14ac:dyDescent="0.35">
      <c r="A146" s="51" t="s">
        <v>244</v>
      </c>
      <c r="B146" s="68" t="s">
        <v>220</v>
      </c>
      <c r="C146" s="132">
        <v>0</v>
      </c>
      <c r="D146" s="132">
        <v>0</v>
      </c>
      <c r="E146" s="68"/>
      <c r="F146" s="139">
        <f t="shared" si="10"/>
        <v>0</v>
      </c>
      <c r="G146" s="139">
        <f t="shared" si="11"/>
        <v>0</v>
      </c>
      <c r="H146" s="49"/>
      <c r="L146" s="49"/>
      <c r="M146" s="49"/>
      <c r="N146" s="81"/>
    </row>
    <row r="147" spans="1:14" x14ac:dyDescent="0.35">
      <c r="A147" s="51" t="s">
        <v>245</v>
      </c>
      <c r="B147" s="51" t="s">
        <v>2010</v>
      </c>
      <c r="C147" s="132">
        <v>0</v>
      </c>
      <c r="D147" s="132">
        <v>0</v>
      </c>
      <c r="F147" s="139">
        <f t="shared" si="10"/>
        <v>0</v>
      </c>
      <c r="G147" s="139">
        <f t="shared" si="11"/>
        <v>0</v>
      </c>
      <c r="H147" s="49"/>
      <c r="L147" s="49"/>
      <c r="M147" s="49"/>
      <c r="N147" s="81"/>
    </row>
    <row r="148" spans="1:14" x14ac:dyDescent="0.35">
      <c r="A148" s="51" t="s">
        <v>246</v>
      </c>
      <c r="B148" s="68" t="s">
        <v>1540</v>
      </c>
      <c r="C148" s="132">
        <v>0</v>
      </c>
      <c r="D148" s="132">
        <v>0</v>
      </c>
      <c r="E148" s="68"/>
      <c r="F148" s="139">
        <f t="shared" si="10"/>
        <v>0</v>
      </c>
      <c r="G148" s="139">
        <f t="shared" si="11"/>
        <v>0</v>
      </c>
      <c r="H148" s="49"/>
      <c r="L148" s="49"/>
      <c r="M148" s="49"/>
      <c r="N148" s="81"/>
    </row>
    <row r="149" spans="1:14" x14ac:dyDescent="0.35">
      <c r="A149" s="51" t="s">
        <v>247</v>
      </c>
      <c r="B149" s="68" t="s">
        <v>222</v>
      </c>
      <c r="C149" s="132">
        <v>0</v>
      </c>
      <c r="D149" s="132">
        <v>0</v>
      </c>
      <c r="E149" s="68"/>
      <c r="F149" s="139">
        <f t="shared" si="10"/>
        <v>0</v>
      </c>
      <c r="G149" s="139">
        <f t="shared" si="11"/>
        <v>0</v>
      </c>
      <c r="H149" s="49"/>
      <c r="L149" s="49"/>
      <c r="M149" s="49"/>
      <c r="N149" s="81"/>
    </row>
    <row r="150" spans="1:14" x14ac:dyDescent="0.35">
      <c r="A150" s="51" t="s">
        <v>248</v>
      </c>
      <c r="B150" s="68" t="s">
        <v>209</v>
      </c>
      <c r="C150" s="132">
        <v>110.51817194</v>
      </c>
      <c r="D150" s="132">
        <v>0</v>
      </c>
      <c r="E150" s="68"/>
      <c r="F150" s="139">
        <f t="shared" si="10"/>
        <v>6.5525190213449533E-3</v>
      </c>
      <c r="G150" s="139">
        <f t="shared" si="11"/>
        <v>0</v>
      </c>
      <c r="H150" s="49"/>
      <c r="L150" s="49"/>
      <c r="M150" s="49"/>
      <c r="N150" s="81"/>
    </row>
    <row r="151" spans="1:14" x14ac:dyDescent="0.35">
      <c r="A151" s="51" t="s">
        <v>249</v>
      </c>
      <c r="B151" s="47" t="s">
        <v>1535</v>
      </c>
      <c r="C151" s="132">
        <v>0</v>
      </c>
      <c r="D151" s="132">
        <v>0</v>
      </c>
      <c r="E151" s="68"/>
      <c r="F151" s="139">
        <f t="shared" si="10"/>
        <v>0</v>
      </c>
      <c r="G151" s="139">
        <f t="shared" si="11"/>
        <v>0</v>
      </c>
      <c r="H151" s="49"/>
      <c r="L151" s="49"/>
      <c r="M151" s="49"/>
      <c r="N151" s="81"/>
    </row>
    <row r="152" spans="1:14" x14ac:dyDescent="0.35">
      <c r="A152" s="51" t="s">
        <v>250</v>
      </c>
      <c r="B152" s="68" t="s">
        <v>224</v>
      </c>
      <c r="C152" s="132">
        <v>0</v>
      </c>
      <c r="D152" s="132">
        <v>0</v>
      </c>
      <c r="E152" s="68"/>
      <c r="F152" s="139">
        <f t="shared" si="10"/>
        <v>0</v>
      </c>
      <c r="G152" s="139">
        <f t="shared" si="11"/>
        <v>0</v>
      </c>
      <c r="H152" s="49"/>
      <c r="L152" s="49"/>
      <c r="M152" s="49"/>
      <c r="N152" s="81"/>
    </row>
    <row r="153" spans="1:14" x14ac:dyDescent="0.35">
      <c r="A153" s="51" t="s">
        <v>251</v>
      </c>
      <c r="B153" s="68" t="s">
        <v>226</v>
      </c>
      <c r="C153" s="132">
        <v>0</v>
      </c>
      <c r="D153" s="132">
        <v>0</v>
      </c>
      <c r="E153" s="68"/>
      <c r="F153" s="139">
        <f t="shared" si="10"/>
        <v>0</v>
      </c>
      <c r="G153" s="139">
        <f t="shared" si="11"/>
        <v>0</v>
      </c>
      <c r="H153" s="49"/>
      <c r="L153" s="49"/>
      <c r="M153" s="49"/>
      <c r="N153" s="81"/>
    </row>
    <row r="154" spans="1:14" x14ac:dyDescent="0.35">
      <c r="A154" s="51" t="s">
        <v>1537</v>
      </c>
      <c r="B154" s="68" t="s">
        <v>1534</v>
      </c>
      <c r="C154" s="132">
        <v>0</v>
      </c>
      <c r="D154" s="132">
        <v>0</v>
      </c>
      <c r="E154" s="68"/>
      <c r="F154" s="139">
        <f t="shared" si="10"/>
        <v>0</v>
      </c>
      <c r="G154" s="139">
        <f t="shared" si="11"/>
        <v>0</v>
      </c>
      <c r="H154" s="49"/>
      <c r="L154" s="49"/>
      <c r="M154" s="49"/>
      <c r="N154" s="81"/>
    </row>
    <row r="155" spans="1:14" x14ac:dyDescent="0.35">
      <c r="A155" s="51" t="s">
        <v>1541</v>
      </c>
      <c r="B155" s="68" t="s">
        <v>138</v>
      </c>
      <c r="C155" s="132">
        <v>0</v>
      </c>
      <c r="D155" s="132">
        <v>0</v>
      </c>
      <c r="E155" s="68"/>
      <c r="F155" s="139">
        <f t="shared" si="10"/>
        <v>0</v>
      </c>
      <c r="G155" s="139">
        <f t="shared" si="11"/>
        <v>0</v>
      </c>
      <c r="H155" s="49"/>
      <c r="L155" s="49"/>
      <c r="M155" s="49"/>
      <c r="N155" s="81"/>
    </row>
    <row r="156" spans="1:14" outlineLevel="1" x14ac:dyDescent="0.35">
      <c r="A156" s="51" t="s">
        <v>2012</v>
      </c>
      <c r="B156" s="85" t="s">
        <v>140</v>
      </c>
      <c r="C156" s="132">
        <f>SUM(C138:C155)</f>
        <v>16866.516767060879</v>
      </c>
      <c r="D156" s="132">
        <f>SUM(D138:D155)</f>
        <v>16866.516767060875</v>
      </c>
      <c r="E156" s="68"/>
      <c r="F156" s="129">
        <f>SUM(F138:F155)</f>
        <v>1</v>
      </c>
      <c r="G156" s="129">
        <f>SUM(G138:G155)</f>
        <v>1</v>
      </c>
      <c r="H156" s="49"/>
      <c r="L156" s="49"/>
      <c r="M156" s="49"/>
      <c r="N156" s="81"/>
    </row>
    <row r="157" spans="1:14" outlineLevel="1" x14ac:dyDescent="0.35">
      <c r="A157" s="51" t="s">
        <v>252</v>
      </c>
      <c r="B157" s="80" t="s">
        <v>142</v>
      </c>
      <c r="C157" s="132"/>
      <c r="D157" s="132"/>
      <c r="E157" s="68"/>
      <c r="F157" s="139" t="str">
        <f t="shared" ref="F157:F162" si="12">IF($C$156=0,"",IF(C157="[for completion]","",IF(C157="","",C157/$C$156)))</f>
        <v/>
      </c>
      <c r="G157" s="139" t="str">
        <f t="shared" ref="G157:G162" si="13">IF($D$156=0,"",IF(D157="[for completion]","",IF(D157="","",D157/$D$156)))</f>
        <v/>
      </c>
      <c r="H157" s="49"/>
      <c r="L157" s="49"/>
      <c r="M157" s="49"/>
      <c r="N157" s="81"/>
    </row>
    <row r="158" spans="1:14" outlineLevel="1" x14ac:dyDescent="0.35">
      <c r="A158" s="51" t="s">
        <v>253</v>
      </c>
      <c r="B158" s="80" t="s">
        <v>142</v>
      </c>
      <c r="C158" s="132"/>
      <c r="D158" s="132"/>
      <c r="E158" s="68"/>
      <c r="F158" s="139" t="str">
        <f t="shared" si="12"/>
        <v/>
      </c>
      <c r="G158" s="139" t="str">
        <f t="shared" si="13"/>
        <v/>
      </c>
      <c r="H158" s="49"/>
      <c r="L158" s="49"/>
      <c r="M158" s="49"/>
      <c r="N158" s="81"/>
    </row>
    <row r="159" spans="1:14" outlineLevel="1" x14ac:dyDescent="0.35">
      <c r="A159" s="51" t="s">
        <v>254</v>
      </c>
      <c r="B159" s="80" t="s">
        <v>142</v>
      </c>
      <c r="C159" s="132"/>
      <c r="D159" s="132"/>
      <c r="E159" s="68"/>
      <c r="F159" s="139" t="str">
        <f t="shared" si="12"/>
        <v/>
      </c>
      <c r="G159" s="139" t="str">
        <f t="shared" si="13"/>
        <v/>
      </c>
      <c r="H159" s="49"/>
      <c r="L159" s="49"/>
      <c r="M159" s="49"/>
      <c r="N159" s="81"/>
    </row>
    <row r="160" spans="1:14" outlineLevel="1" x14ac:dyDescent="0.35">
      <c r="A160" s="51" t="s">
        <v>255</v>
      </c>
      <c r="B160" s="80" t="s">
        <v>142</v>
      </c>
      <c r="C160" s="132"/>
      <c r="D160" s="132"/>
      <c r="E160" s="68"/>
      <c r="F160" s="139" t="str">
        <f t="shared" si="12"/>
        <v/>
      </c>
      <c r="G160" s="139" t="str">
        <f t="shared" si="13"/>
        <v/>
      </c>
      <c r="H160" s="49"/>
      <c r="L160" s="49"/>
      <c r="M160" s="49"/>
      <c r="N160" s="81"/>
    </row>
    <row r="161" spans="1:14" outlineLevel="1" x14ac:dyDescent="0.35">
      <c r="A161" s="51" t="s">
        <v>256</v>
      </c>
      <c r="B161" s="80" t="s">
        <v>142</v>
      </c>
      <c r="C161" s="132"/>
      <c r="D161" s="132"/>
      <c r="E161" s="68"/>
      <c r="F161" s="139" t="str">
        <f t="shared" si="12"/>
        <v/>
      </c>
      <c r="G161" s="139" t="str">
        <f t="shared" si="13"/>
        <v/>
      </c>
      <c r="H161" s="49"/>
      <c r="L161" s="49"/>
      <c r="M161" s="49"/>
      <c r="N161" s="81"/>
    </row>
    <row r="162" spans="1:14" outlineLevel="1" x14ac:dyDescent="0.35">
      <c r="A162" s="51" t="s">
        <v>257</v>
      </c>
      <c r="B162" s="80" t="s">
        <v>142</v>
      </c>
      <c r="C162" s="132"/>
      <c r="D162" s="132"/>
      <c r="E162" s="68"/>
      <c r="F162" s="139" t="str">
        <f t="shared" si="12"/>
        <v/>
      </c>
      <c r="G162" s="139" t="str">
        <f t="shared" si="13"/>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8366.5167670608789</v>
      </c>
      <c r="D164" s="132">
        <v>0</v>
      </c>
      <c r="E164" s="89"/>
      <c r="F164" s="139">
        <f>IF($C$167=0,"",IF(C164="[for completion]","",IF(C164="","",C164/$C$167)))</f>
        <v>0.49604295199825121</v>
      </c>
      <c r="G164" s="139">
        <f>IF($D$167=0,"",IF(D164="[for completion]","",IF(D164="","",D164/$D$167)))</f>
        <v>0</v>
      </c>
      <c r="H164" s="49"/>
      <c r="L164" s="49"/>
      <c r="M164" s="49"/>
      <c r="N164" s="81"/>
    </row>
    <row r="165" spans="1:14" x14ac:dyDescent="0.35">
      <c r="A165" s="51" t="s">
        <v>262</v>
      </c>
      <c r="B165" s="49" t="s">
        <v>263</v>
      </c>
      <c r="C165" s="132">
        <v>8500</v>
      </c>
      <c r="D165" s="132">
        <v>16866.516767060875</v>
      </c>
      <c r="E165" s="89"/>
      <c r="F165" s="139">
        <f>IF($C$167=0,"",IF(C165="[for completion]","",IF(C165="","",C165/$C$167)))</f>
        <v>0.50395704800174879</v>
      </c>
      <c r="G165" s="139">
        <f>IF($D$167=0,"",IF(D165="[for completion]","",IF(D165="","",D165/$D$167)))</f>
        <v>1</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16866.516767060879</v>
      </c>
      <c r="D167" s="142">
        <f>SUM(D164:D166)</f>
        <v>16866.516767060875</v>
      </c>
      <c r="E167" s="89"/>
      <c r="F167" s="141">
        <f>SUM(F164:F166)</f>
        <v>1</v>
      </c>
      <c r="G167" s="141">
        <f>SUM(G164:G166)</f>
        <v>1</v>
      </c>
      <c r="H167" s="49"/>
      <c r="L167" s="49"/>
      <c r="M167" s="49"/>
      <c r="N167" s="81"/>
    </row>
    <row r="168" spans="1:14" outlineLevel="1" x14ac:dyDescent="0.35">
      <c r="A168" s="51" t="s">
        <v>266</v>
      </c>
      <c r="B168" s="90"/>
      <c r="C168" s="142"/>
      <c r="D168" s="142"/>
      <c r="E168" s="89"/>
      <c r="F168" s="89"/>
      <c r="G168" s="47"/>
      <c r="H168" s="49"/>
      <c r="L168" s="49"/>
      <c r="M168" s="49"/>
      <c r="N168" s="81"/>
    </row>
    <row r="169" spans="1:14" outlineLevel="1" x14ac:dyDescent="0.35">
      <c r="A169" s="51" t="s">
        <v>267</v>
      </c>
      <c r="B169" s="90"/>
      <c r="C169" s="142"/>
      <c r="D169" s="142"/>
      <c r="E169" s="89"/>
      <c r="F169" s="89"/>
      <c r="G169" s="47"/>
      <c r="H169" s="49"/>
      <c r="L169" s="49"/>
      <c r="M169" s="49"/>
      <c r="N169" s="81"/>
    </row>
    <row r="170" spans="1:14" outlineLevel="1" x14ac:dyDescent="0.35">
      <c r="A170" s="51" t="s">
        <v>268</v>
      </c>
      <c r="B170" s="90"/>
      <c r="C170" s="142"/>
      <c r="D170" s="142"/>
      <c r="E170" s="89"/>
      <c r="F170" s="89"/>
      <c r="G170" s="47"/>
      <c r="H170" s="49"/>
      <c r="L170" s="49"/>
      <c r="M170" s="49"/>
      <c r="N170" s="81"/>
    </row>
    <row r="171" spans="1:14" outlineLevel="1" x14ac:dyDescent="0.35">
      <c r="A171" s="51" t="s">
        <v>269</v>
      </c>
      <c r="B171" s="90"/>
      <c r="C171" s="142"/>
      <c r="D171" s="142"/>
      <c r="E171" s="89"/>
      <c r="F171" s="89"/>
      <c r="G171" s="47"/>
      <c r="H171" s="49"/>
      <c r="L171" s="49"/>
      <c r="M171" s="49"/>
      <c r="N171" s="81"/>
    </row>
    <row r="172" spans="1:14" outlineLevel="1" x14ac:dyDescent="0.35">
      <c r="A172" s="51" t="s">
        <v>270</v>
      </c>
      <c r="B172" s="90"/>
      <c r="C172" s="142"/>
      <c r="D172" s="142"/>
      <c r="E172" s="89"/>
      <c r="F172" s="89"/>
      <c r="G172" s="47"/>
      <c r="H172" s="49"/>
      <c r="L172" s="49"/>
      <c r="M172" s="49"/>
      <c r="N172" s="81"/>
    </row>
    <row r="173" spans="1:14" ht="15" customHeight="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4">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outlineLevel="1" x14ac:dyDescent="0.35">
      <c r="A180" s="51" t="s">
        <v>280</v>
      </c>
      <c r="B180" s="91" t="s">
        <v>281</v>
      </c>
      <c r="C180" s="132"/>
      <c r="E180" s="79"/>
      <c r="F180" s="139" t="str">
        <f t="shared" si="14"/>
        <v/>
      </c>
      <c r="G180" s="77"/>
      <c r="H180" s="49"/>
      <c r="L180" s="49"/>
      <c r="M180" s="49"/>
      <c r="N180" s="81"/>
    </row>
    <row r="181" spans="1:14" s="91" customFormat="1" ht="29" outlineLevel="1" x14ac:dyDescent="0.35">
      <c r="A181" s="51" t="s">
        <v>282</v>
      </c>
      <c r="B181" s="91" t="s">
        <v>283</v>
      </c>
      <c r="C181" s="143"/>
      <c r="F181" s="139" t="str">
        <f t="shared" si="14"/>
        <v/>
      </c>
    </row>
    <row r="182" spans="1:14" ht="29" outlineLevel="1" x14ac:dyDescent="0.35">
      <c r="A182" s="51" t="s">
        <v>284</v>
      </c>
      <c r="B182" s="91" t="s">
        <v>285</v>
      </c>
      <c r="C182" s="132"/>
      <c r="E182" s="79"/>
      <c r="F182" s="139" t="str">
        <f t="shared" si="14"/>
        <v/>
      </c>
      <c r="G182" s="77"/>
      <c r="H182" s="49"/>
      <c r="L182" s="49"/>
      <c r="M182" s="49"/>
      <c r="N182" s="81"/>
    </row>
    <row r="183" spans="1:14" outlineLevel="1" x14ac:dyDescent="0.35">
      <c r="A183" s="51" t="s">
        <v>286</v>
      </c>
      <c r="B183" s="91" t="s">
        <v>287</v>
      </c>
      <c r="C183" s="132"/>
      <c r="E183" s="79"/>
      <c r="F183" s="139" t="str">
        <f t="shared" si="14"/>
        <v/>
      </c>
      <c r="G183" s="77"/>
      <c r="H183" s="49"/>
      <c r="L183" s="49"/>
      <c r="M183" s="49"/>
      <c r="N183" s="81"/>
    </row>
    <row r="184" spans="1:14" s="91" customFormat="1" outlineLevel="1" x14ac:dyDescent="0.35">
      <c r="A184" s="51" t="s">
        <v>288</v>
      </c>
      <c r="B184" s="91" t="s">
        <v>289</v>
      </c>
      <c r="C184" s="143"/>
      <c r="F184" s="139" t="str">
        <f t="shared" si="14"/>
        <v/>
      </c>
    </row>
    <row r="185" spans="1:14" outlineLevel="1" x14ac:dyDescent="0.35">
      <c r="A185" s="51" t="s">
        <v>290</v>
      </c>
      <c r="B185" s="91" t="s">
        <v>291</v>
      </c>
      <c r="C185" s="132"/>
      <c r="E185" s="79"/>
      <c r="F185" s="139" t="str">
        <f t="shared" si="14"/>
        <v/>
      </c>
      <c r="G185" s="77"/>
      <c r="H185" s="49"/>
      <c r="L185" s="49"/>
      <c r="M185" s="49"/>
      <c r="N185" s="81"/>
    </row>
    <row r="186" spans="1:14" outlineLevel="1" x14ac:dyDescent="0.35">
      <c r="A186" s="51" t="s">
        <v>292</v>
      </c>
      <c r="B186" s="91" t="s">
        <v>293</v>
      </c>
      <c r="C186" s="132"/>
      <c r="E186" s="79"/>
      <c r="F186" s="139" t="str">
        <f t="shared" si="14"/>
        <v/>
      </c>
      <c r="G186" s="77"/>
      <c r="H186" s="49"/>
      <c r="L186" s="49"/>
      <c r="M186" s="49"/>
      <c r="N186" s="81"/>
    </row>
    <row r="187" spans="1:14" outlineLevel="1" x14ac:dyDescent="0.35">
      <c r="A187" s="51" t="s">
        <v>294</v>
      </c>
      <c r="B187" s="91" t="s">
        <v>295</v>
      </c>
      <c r="C187" s="132"/>
      <c r="E187" s="79"/>
      <c r="F187" s="139" t="str">
        <f t="shared" si="14"/>
        <v/>
      </c>
      <c r="G187" s="77"/>
      <c r="H187" s="49"/>
      <c r="L187" s="49"/>
      <c r="M187" s="49"/>
      <c r="N187" s="81"/>
    </row>
    <row r="188" spans="1:14" outlineLevel="1" x14ac:dyDescent="0.35">
      <c r="A188" s="51" t="s">
        <v>296</v>
      </c>
      <c r="B188" s="91"/>
      <c r="E188" s="79"/>
      <c r="F188" s="77"/>
      <c r="G188" s="77"/>
      <c r="H188" s="49"/>
      <c r="L188" s="49"/>
      <c r="M188" s="49"/>
      <c r="N188" s="81"/>
    </row>
    <row r="189" spans="1:14" outlineLevel="1" x14ac:dyDescent="0.35">
      <c r="A189" s="51" t="s">
        <v>297</v>
      </c>
      <c r="B189" s="91"/>
      <c r="E189" s="79"/>
      <c r="F189" s="77"/>
      <c r="G189" s="77"/>
      <c r="H189" s="49"/>
      <c r="L189" s="49"/>
      <c r="M189" s="49"/>
      <c r="N189" s="81"/>
    </row>
    <row r="190" spans="1:14" outlineLevel="1" x14ac:dyDescent="0.35">
      <c r="A190" s="51" t="s">
        <v>298</v>
      </c>
      <c r="B190" s="91"/>
      <c r="E190" s="79"/>
      <c r="F190" s="77"/>
      <c r="G190" s="77"/>
      <c r="H190" s="49"/>
      <c r="L190" s="49"/>
      <c r="M190" s="49"/>
      <c r="N190" s="81"/>
    </row>
    <row r="191" spans="1:14" outlineLevel="1" x14ac:dyDescent="0.35">
      <c r="A191" s="51" t="s">
        <v>299</v>
      </c>
      <c r="B191" s="80"/>
      <c r="E191" s="79"/>
      <c r="F191" s="77"/>
      <c r="G191" s="77"/>
      <c r="H191" s="49"/>
      <c r="L191" s="49"/>
      <c r="M191" s="49"/>
      <c r="N191" s="81"/>
    </row>
    <row r="192" spans="1:14" ht="15" customHeight="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5">IF($C$208=0,"",IF(C193="[for completion]","",C193/$C$208))</f>
        <v/>
      </c>
      <c r="G193" s="77"/>
      <c r="H193" s="49"/>
      <c r="L193" s="49"/>
      <c r="M193" s="49"/>
      <c r="N193" s="81"/>
    </row>
    <row r="194" spans="1:14" x14ac:dyDescent="0.35">
      <c r="A194" s="51" t="s">
        <v>303</v>
      </c>
      <c r="B194" s="68" t="s">
        <v>304</v>
      </c>
      <c r="C194" s="132">
        <v>0</v>
      </c>
      <c r="E194" s="79"/>
      <c r="F194" s="139" t="str">
        <f t="shared" si="15"/>
        <v/>
      </c>
      <c r="G194" s="79"/>
      <c r="H194" s="49"/>
      <c r="L194" s="49"/>
      <c r="M194" s="49"/>
      <c r="N194" s="81"/>
    </row>
    <row r="195" spans="1:14" x14ac:dyDescent="0.35">
      <c r="A195" s="51" t="s">
        <v>305</v>
      </c>
      <c r="B195" s="68" t="s">
        <v>306</v>
      </c>
      <c r="C195" s="132">
        <v>0</v>
      </c>
      <c r="E195" s="79"/>
      <c r="F195" s="139" t="str">
        <f t="shared" si="15"/>
        <v/>
      </c>
      <c r="G195" s="79"/>
      <c r="H195" s="49"/>
      <c r="L195" s="49"/>
      <c r="M195" s="49"/>
      <c r="N195" s="81"/>
    </row>
    <row r="196" spans="1:14" x14ac:dyDescent="0.35">
      <c r="A196" s="51" t="s">
        <v>307</v>
      </c>
      <c r="B196" s="68" t="s">
        <v>308</v>
      </c>
      <c r="C196" s="132">
        <v>0</v>
      </c>
      <c r="E196" s="79"/>
      <c r="F196" s="139" t="str">
        <f t="shared" si="15"/>
        <v/>
      </c>
      <c r="G196" s="79"/>
      <c r="H196" s="49"/>
      <c r="L196" s="49"/>
      <c r="M196" s="49"/>
      <c r="N196" s="81"/>
    </row>
    <row r="197" spans="1:14" x14ac:dyDescent="0.35">
      <c r="A197" s="51" t="s">
        <v>309</v>
      </c>
      <c r="B197" s="68" t="s">
        <v>310</v>
      </c>
      <c r="C197" s="132">
        <v>0</v>
      </c>
      <c r="E197" s="79"/>
      <c r="F197" s="139" t="str">
        <f t="shared" si="15"/>
        <v/>
      </c>
      <c r="G197" s="79"/>
      <c r="H197" s="49"/>
      <c r="L197" s="49"/>
      <c r="M197" s="49"/>
      <c r="N197" s="81"/>
    </row>
    <row r="198" spans="1:14" x14ac:dyDescent="0.35">
      <c r="A198" s="51" t="s">
        <v>311</v>
      </c>
      <c r="B198" s="68" t="s">
        <v>312</v>
      </c>
      <c r="C198" s="132">
        <v>0</v>
      </c>
      <c r="E198" s="79"/>
      <c r="F198" s="139" t="str">
        <f t="shared" si="15"/>
        <v/>
      </c>
      <c r="G198" s="79"/>
      <c r="H198" s="49"/>
      <c r="L198" s="49"/>
      <c r="M198" s="49"/>
      <c r="N198" s="81"/>
    </row>
    <row r="199" spans="1:14" x14ac:dyDescent="0.35">
      <c r="A199" s="51" t="s">
        <v>313</v>
      </c>
      <c r="B199" s="68" t="s">
        <v>314</v>
      </c>
      <c r="C199" s="132">
        <v>0</v>
      </c>
      <c r="E199" s="79"/>
      <c r="F199" s="139" t="str">
        <f t="shared" si="15"/>
        <v/>
      </c>
      <c r="G199" s="79"/>
      <c r="H199" s="49"/>
      <c r="L199" s="49"/>
      <c r="M199" s="49"/>
      <c r="N199" s="81"/>
    </row>
    <row r="200" spans="1:14" x14ac:dyDescent="0.35">
      <c r="A200" s="51" t="s">
        <v>315</v>
      </c>
      <c r="B200" s="68" t="s">
        <v>12</v>
      </c>
      <c r="C200" s="132">
        <v>0</v>
      </c>
      <c r="E200" s="79"/>
      <c r="F200" s="139" t="str">
        <f t="shared" si="15"/>
        <v/>
      </c>
      <c r="G200" s="79"/>
      <c r="H200" s="49"/>
      <c r="L200" s="49"/>
      <c r="M200" s="49"/>
      <c r="N200" s="81"/>
    </row>
    <row r="201" spans="1:14" x14ac:dyDescent="0.35">
      <c r="A201" s="51" t="s">
        <v>316</v>
      </c>
      <c r="B201" s="68" t="s">
        <v>317</v>
      </c>
      <c r="C201" s="132">
        <v>0</v>
      </c>
      <c r="E201" s="79"/>
      <c r="F201" s="139" t="str">
        <f t="shared" si="15"/>
        <v/>
      </c>
      <c r="G201" s="79"/>
      <c r="H201" s="49"/>
      <c r="L201" s="49"/>
      <c r="M201" s="49"/>
      <c r="N201" s="81"/>
    </row>
    <row r="202" spans="1:14" x14ac:dyDescent="0.35">
      <c r="A202" s="51" t="s">
        <v>318</v>
      </c>
      <c r="B202" s="68" t="s">
        <v>319</v>
      </c>
      <c r="C202" s="132">
        <v>0</v>
      </c>
      <c r="E202" s="79"/>
      <c r="F202" s="139" t="str">
        <f t="shared" si="15"/>
        <v/>
      </c>
      <c r="G202" s="79"/>
      <c r="H202" s="49"/>
      <c r="L202" s="49"/>
      <c r="M202" s="49"/>
      <c r="N202" s="81"/>
    </row>
    <row r="203" spans="1:14" x14ac:dyDescent="0.35">
      <c r="A203" s="51" t="s">
        <v>320</v>
      </c>
      <c r="B203" s="68" t="s">
        <v>321</v>
      </c>
      <c r="C203" s="132">
        <v>0</v>
      </c>
      <c r="E203" s="79"/>
      <c r="F203" s="139" t="str">
        <f t="shared" si="15"/>
        <v/>
      </c>
      <c r="G203" s="79"/>
      <c r="H203" s="49"/>
      <c r="L203" s="49"/>
      <c r="M203" s="49"/>
      <c r="N203" s="81"/>
    </row>
    <row r="204" spans="1:14" x14ac:dyDescent="0.35">
      <c r="A204" s="51" t="s">
        <v>322</v>
      </c>
      <c r="B204" s="68" t="s">
        <v>323</v>
      </c>
      <c r="C204" s="132">
        <v>0</v>
      </c>
      <c r="E204" s="79"/>
      <c r="F204" s="139" t="str">
        <f t="shared" si="15"/>
        <v/>
      </c>
      <c r="G204" s="79"/>
      <c r="H204" s="49"/>
      <c r="L204" s="49"/>
      <c r="M204" s="49"/>
      <c r="N204" s="81"/>
    </row>
    <row r="205" spans="1:14" x14ac:dyDescent="0.35">
      <c r="A205" s="51" t="s">
        <v>324</v>
      </c>
      <c r="B205" s="68" t="s">
        <v>325</v>
      </c>
      <c r="C205" s="132">
        <v>0</v>
      </c>
      <c r="E205" s="79"/>
      <c r="F205" s="139" t="str">
        <f t="shared" si="15"/>
        <v/>
      </c>
      <c r="G205" s="79"/>
      <c r="H205" s="49"/>
      <c r="L205" s="49"/>
      <c r="M205" s="49"/>
      <c r="N205" s="81"/>
    </row>
    <row r="206" spans="1:14" x14ac:dyDescent="0.35">
      <c r="A206" s="51" t="s">
        <v>326</v>
      </c>
      <c r="B206" s="68" t="s">
        <v>138</v>
      </c>
      <c r="C206" s="132">
        <v>0</v>
      </c>
      <c r="E206" s="79"/>
      <c r="F206" s="139" t="str">
        <f t="shared" si="15"/>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outlineLevel="1" x14ac:dyDescent="0.35">
      <c r="A209" s="51" t="s">
        <v>330</v>
      </c>
      <c r="B209" s="80" t="s">
        <v>142</v>
      </c>
      <c r="C209" s="132"/>
      <c r="E209" s="79"/>
      <c r="F209" s="139" t="str">
        <f>IF($C$208=0,"",IF(C209="[for completion]","",C209/$C$208))</f>
        <v/>
      </c>
      <c r="G209" s="79"/>
      <c r="H209" s="49"/>
      <c r="L209" s="49"/>
      <c r="M209" s="49"/>
      <c r="N209" s="81"/>
    </row>
    <row r="210" spans="1:14" outlineLevel="1" x14ac:dyDescent="0.35">
      <c r="A210" s="51" t="s">
        <v>331</v>
      </c>
      <c r="B210" s="80" t="s">
        <v>142</v>
      </c>
      <c r="C210" s="132"/>
      <c r="E210" s="79"/>
      <c r="F210" s="139" t="str">
        <f t="shared" ref="F210:F215" si="16">IF($C$208=0,"",IF(C210="[for completion]","",C210/$C$208))</f>
        <v/>
      </c>
      <c r="G210" s="79"/>
      <c r="H210" s="49"/>
      <c r="L210" s="49"/>
      <c r="M210" s="49"/>
      <c r="N210" s="81"/>
    </row>
    <row r="211" spans="1:14" outlineLevel="1" x14ac:dyDescent="0.35">
      <c r="A211" s="51" t="s">
        <v>332</v>
      </c>
      <c r="B211" s="80" t="s">
        <v>142</v>
      </c>
      <c r="C211" s="132"/>
      <c r="E211" s="79"/>
      <c r="F211" s="139" t="str">
        <f t="shared" si="16"/>
        <v/>
      </c>
      <c r="G211" s="79"/>
      <c r="H211" s="49"/>
      <c r="L211" s="49"/>
      <c r="M211" s="49"/>
      <c r="N211" s="81"/>
    </row>
    <row r="212" spans="1:14" outlineLevel="1" x14ac:dyDescent="0.35">
      <c r="A212" s="51" t="s">
        <v>333</v>
      </c>
      <c r="B212" s="80" t="s">
        <v>142</v>
      </c>
      <c r="C212" s="132"/>
      <c r="E212" s="79"/>
      <c r="F212" s="139" t="str">
        <f t="shared" si="16"/>
        <v/>
      </c>
      <c r="G212" s="79"/>
      <c r="H212" s="49"/>
      <c r="L212" s="49"/>
      <c r="M212" s="49"/>
      <c r="N212" s="81"/>
    </row>
    <row r="213" spans="1:14" outlineLevel="1" x14ac:dyDescent="0.35">
      <c r="A213" s="51" t="s">
        <v>334</v>
      </c>
      <c r="B213" s="80" t="s">
        <v>142</v>
      </c>
      <c r="C213" s="132"/>
      <c r="E213" s="79"/>
      <c r="F213" s="139" t="str">
        <f t="shared" si="16"/>
        <v/>
      </c>
      <c r="G213" s="79"/>
      <c r="H213" s="49"/>
      <c r="L213" s="49"/>
      <c r="M213" s="49"/>
      <c r="N213" s="81"/>
    </row>
    <row r="214" spans="1:14" outlineLevel="1" x14ac:dyDescent="0.35">
      <c r="A214" s="51" t="s">
        <v>335</v>
      </c>
      <c r="B214" s="80" t="s">
        <v>142</v>
      </c>
      <c r="C214" s="132"/>
      <c r="E214" s="79"/>
      <c r="F214" s="139" t="str">
        <f t="shared" si="16"/>
        <v/>
      </c>
      <c r="G214" s="79"/>
      <c r="H214" s="49"/>
      <c r="L214" s="49"/>
      <c r="M214" s="49"/>
      <c r="N214" s="81"/>
    </row>
    <row r="215" spans="1:14" outlineLevel="1" x14ac:dyDescent="0.35">
      <c r="A215" s="51" t="s">
        <v>336</v>
      </c>
      <c r="B215" s="80" t="s">
        <v>142</v>
      </c>
      <c r="C215" s="132"/>
      <c r="E215" s="79"/>
      <c r="F215" s="139" t="str">
        <f t="shared" si="16"/>
        <v/>
      </c>
      <c r="G215" s="79"/>
      <c r="H215" s="49"/>
      <c r="L215" s="49"/>
      <c r="M215" s="49"/>
      <c r="N215" s="81"/>
    </row>
    <row r="216" spans="1:14" ht="15" customHeight="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719.74991299999999</v>
      </c>
      <c r="E219" s="89"/>
      <c r="F219" s="139">
        <f>IF($C$38=0,"",IF(C219="[for completion]","",IF(C219="","",C219/$C$38)))</f>
        <v>2.5327164725316917E-2</v>
      </c>
      <c r="G219" s="139">
        <f>IF($C$39=0,"",IF(C219="[for completion]","",IF(C219="","",C219/$C$39)))</f>
        <v>4.2673298994859381E-2</v>
      </c>
      <c r="H219" s="49"/>
      <c r="L219" s="49"/>
      <c r="M219" s="49"/>
      <c r="N219" s="81"/>
    </row>
    <row r="220" spans="1:14" x14ac:dyDescent="0.35">
      <c r="A220" s="51" t="s">
        <v>343</v>
      </c>
      <c r="B220" s="85" t="s">
        <v>140</v>
      </c>
      <c r="C220" s="132">
        <f>SUM(C217:C219)</f>
        <v>719.74991299999999</v>
      </c>
      <c r="E220" s="89"/>
      <c r="F220" s="129">
        <f>SUM(F217:F219)</f>
        <v>2.5327164725316917E-2</v>
      </c>
      <c r="G220" s="129">
        <f>SUM(G217:G219)</f>
        <v>4.2673298994859381E-2</v>
      </c>
      <c r="H220" s="49"/>
      <c r="L220" s="49"/>
      <c r="M220" s="49"/>
      <c r="N220" s="81"/>
    </row>
    <row r="221" spans="1:14" outlineLevel="1" x14ac:dyDescent="0.35">
      <c r="A221" s="51" t="s">
        <v>344</v>
      </c>
      <c r="B221" s="80" t="s">
        <v>142</v>
      </c>
      <c r="C221" s="132"/>
      <c r="E221" s="89"/>
      <c r="F221" s="139" t="str">
        <f t="shared" ref="F221:F227" si="17">IF($C$38=0,"",IF(C221="[for completion]","",IF(C221="","",C221/$C$38)))</f>
        <v/>
      </c>
      <c r="G221" s="139" t="str">
        <f t="shared" ref="G221:G227" si="18">IF($C$39=0,"",IF(C221="[for completion]","",IF(C221="","",C221/$C$39)))</f>
        <v/>
      </c>
      <c r="H221" s="49"/>
      <c r="L221" s="49"/>
      <c r="M221" s="49"/>
      <c r="N221" s="81"/>
    </row>
    <row r="222" spans="1:14" outlineLevel="1" x14ac:dyDescent="0.35">
      <c r="A222" s="51" t="s">
        <v>345</v>
      </c>
      <c r="B222" s="80" t="s">
        <v>142</v>
      </c>
      <c r="C222" s="132"/>
      <c r="E222" s="89"/>
      <c r="F222" s="139" t="str">
        <f t="shared" si="17"/>
        <v/>
      </c>
      <c r="G222" s="139" t="str">
        <f t="shared" si="18"/>
        <v/>
      </c>
      <c r="H222" s="49"/>
      <c r="L222" s="49"/>
      <c r="M222" s="49"/>
      <c r="N222" s="81"/>
    </row>
    <row r="223" spans="1:14" outlineLevel="1" x14ac:dyDescent="0.35">
      <c r="A223" s="51" t="s">
        <v>346</v>
      </c>
      <c r="B223" s="80" t="s">
        <v>142</v>
      </c>
      <c r="C223" s="132"/>
      <c r="E223" s="89"/>
      <c r="F223" s="139" t="str">
        <f t="shared" si="17"/>
        <v/>
      </c>
      <c r="G223" s="139" t="str">
        <f t="shared" si="18"/>
        <v/>
      </c>
      <c r="H223" s="49"/>
      <c r="L223" s="49"/>
      <c r="M223" s="49"/>
      <c r="N223" s="81"/>
    </row>
    <row r="224" spans="1:14" outlineLevel="1" x14ac:dyDescent="0.35">
      <c r="A224" s="51" t="s">
        <v>347</v>
      </c>
      <c r="B224" s="80" t="s">
        <v>142</v>
      </c>
      <c r="C224" s="132"/>
      <c r="E224" s="89"/>
      <c r="F224" s="139" t="str">
        <f t="shared" si="17"/>
        <v/>
      </c>
      <c r="G224" s="139" t="str">
        <f t="shared" si="18"/>
        <v/>
      </c>
      <c r="H224" s="49"/>
      <c r="L224" s="49"/>
      <c r="M224" s="49"/>
      <c r="N224" s="81"/>
    </row>
    <row r="225" spans="1:14" outlineLevel="1" x14ac:dyDescent="0.35">
      <c r="A225" s="51" t="s">
        <v>348</v>
      </c>
      <c r="B225" s="80" t="s">
        <v>142</v>
      </c>
      <c r="C225" s="132"/>
      <c r="E225" s="89"/>
      <c r="F225" s="139" t="str">
        <f t="shared" si="17"/>
        <v/>
      </c>
      <c r="G225" s="139" t="str">
        <f t="shared" si="18"/>
        <v/>
      </c>
      <c r="H225" s="49"/>
      <c r="L225" s="49"/>
      <c r="M225" s="49"/>
    </row>
    <row r="226" spans="1:14" outlineLevel="1" x14ac:dyDescent="0.35">
      <c r="A226" s="51" t="s">
        <v>349</v>
      </c>
      <c r="B226" s="80" t="s">
        <v>142</v>
      </c>
      <c r="C226" s="132"/>
      <c r="E226" s="68"/>
      <c r="F226" s="139" t="str">
        <f t="shared" si="17"/>
        <v/>
      </c>
      <c r="G226" s="139" t="str">
        <f t="shared" si="18"/>
        <v/>
      </c>
      <c r="H226" s="49"/>
      <c r="L226" s="49"/>
      <c r="M226" s="49"/>
    </row>
    <row r="227" spans="1:14" outlineLevel="1" x14ac:dyDescent="0.35">
      <c r="A227" s="51" t="s">
        <v>350</v>
      </c>
      <c r="B227" s="80" t="s">
        <v>142</v>
      </c>
      <c r="C227" s="132"/>
      <c r="E227" s="89"/>
      <c r="F227" s="139" t="str">
        <f t="shared" si="17"/>
        <v/>
      </c>
      <c r="G227" s="139" t="str">
        <f t="shared" si="18"/>
        <v/>
      </c>
      <c r="H227" s="49"/>
      <c r="L227" s="49"/>
      <c r="M227" s="49"/>
    </row>
    <row r="228" spans="1:14" ht="15" customHeight="1" x14ac:dyDescent="0.35">
      <c r="A228" s="70"/>
      <c r="B228" s="71" t="s">
        <v>351</v>
      </c>
      <c r="C228" s="70"/>
      <c r="D228" s="70"/>
      <c r="E228" s="72"/>
      <c r="F228" s="73"/>
      <c r="G228" s="73"/>
      <c r="H228" s="49"/>
      <c r="L228" s="49"/>
      <c r="M228" s="49"/>
    </row>
    <row r="229" spans="1:14" ht="30" customHeight="1" x14ac:dyDescent="0.35">
      <c r="A229" s="51" t="s">
        <v>352</v>
      </c>
      <c r="B229" s="68" t="s">
        <v>353</v>
      </c>
      <c r="C229" s="188" t="s">
        <v>2743</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27928.027480709996</v>
      </c>
      <c r="E231" s="68"/>
      <c r="H231" s="49"/>
      <c r="L231" s="49"/>
      <c r="M231" s="49"/>
    </row>
    <row r="232" spans="1:14" x14ac:dyDescent="0.35">
      <c r="A232" s="51" t="s">
        <v>355</v>
      </c>
      <c r="B232" s="1" t="s">
        <v>356</v>
      </c>
      <c r="C232" s="132" t="s">
        <v>2730</v>
      </c>
      <c r="E232" s="68"/>
      <c r="H232" s="49"/>
      <c r="L232" s="49"/>
      <c r="M232" s="49"/>
    </row>
    <row r="233" spans="1:14" x14ac:dyDescent="0.35">
      <c r="A233" s="51" t="s">
        <v>357</v>
      </c>
      <c r="B233" s="1" t="s">
        <v>358</v>
      </c>
      <c r="C233" s="132" t="s">
        <v>2730</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2087</v>
      </c>
      <c r="C239" s="70"/>
      <c r="D239" s="70"/>
      <c r="E239" s="70"/>
      <c r="F239" s="70"/>
      <c r="G239" s="70"/>
      <c r="H239" s="49"/>
      <c r="K239"/>
      <c r="L239"/>
      <c r="M239"/>
      <c r="N239"/>
    </row>
    <row r="240" spans="1:14" ht="29" outlineLevel="1" x14ac:dyDescent="0.35">
      <c r="A240" s="51" t="s">
        <v>1574</v>
      </c>
      <c r="B240" s="51" t="s">
        <v>2086</v>
      </c>
      <c r="C240" s="51" t="s">
        <v>1205</v>
      </c>
      <c r="G240"/>
      <c r="H240" s="49"/>
      <c r="K240"/>
      <c r="L240"/>
      <c r="M240"/>
      <c r="N240"/>
    </row>
    <row r="241" spans="1:14" outlineLevel="1" x14ac:dyDescent="0.35">
      <c r="A241" s="51" t="s">
        <v>1575</v>
      </c>
      <c r="B241" s="51" t="s">
        <v>2134</v>
      </c>
      <c r="C241" s="51" t="s">
        <v>1205</v>
      </c>
      <c r="G241"/>
      <c r="H241" s="49"/>
      <c r="K241"/>
      <c r="L241"/>
      <c r="M241"/>
      <c r="N241"/>
    </row>
    <row r="242" spans="1:14" outlineLevel="1" x14ac:dyDescent="0.35">
      <c r="A242" s="51" t="s">
        <v>1748</v>
      </c>
      <c r="B242" s="51" t="s">
        <v>2078</v>
      </c>
      <c r="C242" s="51" t="s">
        <v>1205</v>
      </c>
      <c r="G242"/>
      <c r="H242" s="49"/>
      <c r="K242"/>
      <c r="L242"/>
      <c r="M242"/>
      <c r="N242"/>
    </row>
    <row r="243" spans="1:14" ht="29" outlineLevel="1" x14ac:dyDescent="0.35">
      <c r="A243" s="51" t="s">
        <v>1749</v>
      </c>
      <c r="B243" s="51" t="s">
        <v>2085</v>
      </c>
      <c r="C243" s="51" t="s">
        <v>1205</v>
      </c>
      <c r="G243"/>
      <c r="H243" s="49"/>
      <c r="K243"/>
      <c r="L243"/>
      <c r="M243"/>
      <c r="N243"/>
    </row>
    <row r="244" spans="1:14" outlineLevel="1" x14ac:dyDescent="0.35">
      <c r="A244" s="51" t="s">
        <v>2082</v>
      </c>
      <c r="B244" s="51" t="s">
        <v>2079</v>
      </c>
      <c r="C244" s="183" t="s">
        <v>2080</v>
      </c>
      <c r="D244" s="183" t="s">
        <v>2142</v>
      </c>
      <c r="G244"/>
      <c r="H244" s="49"/>
      <c r="K244"/>
      <c r="L244"/>
      <c r="M244"/>
      <c r="N244"/>
    </row>
    <row r="245" spans="1:14" outlineLevel="1" x14ac:dyDescent="0.35">
      <c r="A245" s="51" t="s">
        <v>2083</v>
      </c>
      <c r="B245" s="51" t="s">
        <v>2081</v>
      </c>
      <c r="C245" s="51" t="s">
        <v>2077</v>
      </c>
      <c r="G245"/>
      <c r="H245" s="49"/>
      <c r="K245"/>
      <c r="L245"/>
      <c r="M245"/>
      <c r="N245"/>
    </row>
    <row r="246" spans="1:14" outlineLevel="1" x14ac:dyDescent="0.35">
      <c r="A246" s="51" t="s">
        <v>2084</v>
      </c>
      <c r="B246" s="51" t="s">
        <v>2135</v>
      </c>
      <c r="C246" s="51" t="s">
        <v>1205</v>
      </c>
      <c r="G246"/>
      <c r="H246" s="49"/>
      <c r="K246"/>
      <c r="L246"/>
      <c r="M246"/>
      <c r="N246"/>
    </row>
    <row r="247" spans="1:14" outlineLevel="1" x14ac:dyDescent="0.35">
      <c r="A247" s="51" t="s">
        <v>1577</v>
      </c>
      <c r="D247"/>
      <c r="E247"/>
      <c r="F247"/>
      <c r="G247"/>
      <c r="H247" s="49"/>
      <c r="K247"/>
      <c r="L247"/>
      <c r="M247"/>
      <c r="N247"/>
    </row>
    <row r="248" spans="1:14" outlineLevel="1" x14ac:dyDescent="0.35">
      <c r="A248" s="51" t="s">
        <v>1578</v>
      </c>
      <c r="D248"/>
      <c r="E248"/>
      <c r="F248"/>
      <c r="G248"/>
      <c r="H248" s="49"/>
      <c r="K248"/>
      <c r="L248"/>
      <c r="M248"/>
      <c r="N248"/>
    </row>
    <row r="249" spans="1:14" outlineLevel="1" x14ac:dyDescent="0.35">
      <c r="A249" s="51" t="s">
        <v>1576</v>
      </c>
      <c r="D249"/>
      <c r="E249"/>
      <c r="F249"/>
      <c r="G249"/>
      <c r="H249" s="49"/>
      <c r="K249"/>
      <c r="L249"/>
      <c r="M249"/>
      <c r="N249"/>
    </row>
    <row r="250" spans="1:14" outlineLevel="1" x14ac:dyDescent="0.35">
      <c r="A250" s="51" t="s">
        <v>1579</v>
      </c>
      <c r="D250"/>
      <c r="E250"/>
      <c r="F250"/>
      <c r="G250"/>
      <c r="H250" s="49"/>
      <c r="K250"/>
      <c r="L250"/>
      <c r="M250"/>
      <c r="N250"/>
    </row>
    <row r="251" spans="1:14" outlineLevel="1" x14ac:dyDescent="0.35">
      <c r="A251" s="51" t="s">
        <v>1580</v>
      </c>
      <c r="D251"/>
      <c r="E251"/>
      <c r="F251"/>
      <c r="G251"/>
      <c r="H251" s="49"/>
      <c r="K251"/>
      <c r="L251"/>
      <c r="M251"/>
      <c r="N251"/>
    </row>
    <row r="252" spans="1:14" outlineLevel="1" x14ac:dyDescent="0.35">
      <c r="A252" s="51" t="s">
        <v>1581</v>
      </c>
      <c r="D252"/>
      <c r="E252"/>
      <c r="F252"/>
      <c r="G252"/>
      <c r="H252" s="49"/>
      <c r="K252"/>
      <c r="L252"/>
      <c r="M252"/>
      <c r="N252"/>
    </row>
    <row r="253" spans="1:14" outlineLevel="1" x14ac:dyDescent="0.35">
      <c r="A253" s="51" t="s">
        <v>1582</v>
      </c>
      <c r="D253"/>
      <c r="E253"/>
      <c r="F253"/>
      <c r="G253"/>
      <c r="H253" s="49"/>
      <c r="K253"/>
      <c r="L253"/>
      <c r="M253"/>
      <c r="N253"/>
    </row>
    <row r="254" spans="1:14" outlineLevel="1" x14ac:dyDescent="0.35">
      <c r="A254" s="51" t="s">
        <v>1583</v>
      </c>
      <c r="D254"/>
      <c r="E254"/>
      <c r="F254"/>
      <c r="G254"/>
      <c r="H254" s="49"/>
      <c r="K254"/>
      <c r="L254"/>
      <c r="M254"/>
      <c r="N254"/>
    </row>
    <row r="255" spans="1:14" outlineLevel="1" x14ac:dyDescent="0.35">
      <c r="A255" s="51" t="s">
        <v>1584</v>
      </c>
      <c r="D255"/>
      <c r="E255"/>
      <c r="F255"/>
      <c r="G255"/>
      <c r="H255" s="49"/>
      <c r="K255"/>
      <c r="L255"/>
      <c r="M255"/>
      <c r="N255"/>
    </row>
    <row r="256" spans="1:14" outlineLevel="1" x14ac:dyDescent="0.35">
      <c r="A256" s="51" t="s">
        <v>1585</v>
      </c>
      <c r="D256"/>
      <c r="E256"/>
      <c r="F256"/>
      <c r="G256"/>
      <c r="H256" s="49"/>
      <c r="K256"/>
      <c r="L256"/>
      <c r="M256"/>
      <c r="N256"/>
    </row>
    <row r="257" spans="1:14" outlineLevel="1" x14ac:dyDescent="0.35">
      <c r="A257" s="51" t="s">
        <v>1586</v>
      </c>
      <c r="D257"/>
      <c r="E257"/>
      <c r="F257"/>
      <c r="G257"/>
      <c r="H257" s="49"/>
      <c r="K257"/>
      <c r="L257"/>
      <c r="M257"/>
      <c r="N257"/>
    </row>
    <row r="258" spans="1:14" outlineLevel="1" x14ac:dyDescent="0.35">
      <c r="A258" s="51" t="s">
        <v>1587</v>
      </c>
      <c r="D258"/>
      <c r="E258"/>
      <c r="F258"/>
      <c r="G258"/>
      <c r="H258" s="49"/>
      <c r="K258"/>
      <c r="L258"/>
      <c r="M258"/>
      <c r="N258"/>
    </row>
    <row r="259" spans="1:14" outlineLevel="1" x14ac:dyDescent="0.35">
      <c r="A259" s="51" t="s">
        <v>1588</v>
      </c>
      <c r="D259"/>
      <c r="E259"/>
      <c r="F259"/>
      <c r="G259"/>
      <c r="H259" s="49"/>
      <c r="K259"/>
      <c r="L259"/>
      <c r="M259"/>
      <c r="N259"/>
    </row>
    <row r="260" spans="1:14" outlineLevel="1" x14ac:dyDescent="0.35">
      <c r="A260" s="51" t="s">
        <v>1589</v>
      </c>
      <c r="D260"/>
      <c r="E260"/>
      <c r="F260"/>
      <c r="G260"/>
      <c r="H260" s="49"/>
      <c r="K260"/>
      <c r="L260"/>
      <c r="M260"/>
      <c r="N260"/>
    </row>
    <row r="261" spans="1:14" outlineLevel="1" x14ac:dyDescent="0.35">
      <c r="A261" s="51" t="s">
        <v>1590</v>
      </c>
      <c r="D261"/>
      <c r="E261"/>
      <c r="F261"/>
      <c r="G261"/>
      <c r="H261" s="49"/>
      <c r="K261"/>
      <c r="L261"/>
      <c r="M261"/>
      <c r="N261"/>
    </row>
    <row r="262" spans="1:14" outlineLevel="1" x14ac:dyDescent="0.35">
      <c r="A262" s="51" t="s">
        <v>1591</v>
      </c>
      <c r="D262"/>
      <c r="E262"/>
      <c r="F262"/>
      <c r="G262"/>
      <c r="H262" s="49"/>
      <c r="K262"/>
      <c r="L262"/>
      <c r="M262"/>
      <c r="N262"/>
    </row>
    <row r="263" spans="1:14" outlineLevel="1" x14ac:dyDescent="0.35">
      <c r="A263" s="51" t="s">
        <v>1592</v>
      </c>
      <c r="D263"/>
      <c r="E263"/>
      <c r="F263"/>
      <c r="G263"/>
      <c r="H263" s="49"/>
      <c r="K263"/>
      <c r="L263"/>
      <c r="M263"/>
      <c r="N263"/>
    </row>
    <row r="264" spans="1:14" outlineLevel="1" x14ac:dyDescent="0.35">
      <c r="A264" s="51" t="s">
        <v>1593</v>
      </c>
      <c r="D264"/>
      <c r="E264"/>
      <c r="F264"/>
      <c r="G264"/>
      <c r="H264" s="49"/>
      <c r="K264"/>
      <c r="L264"/>
      <c r="M264"/>
      <c r="N264"/>
    </row>
    <row r="265" spans="1:14" outlineLevel="1" x14ac:dyDescent="0.35">
      <c r="A265" s="51" t="s">
        <v>1594</v>
      </c>
      <c r="D265"/>
      <c r="E265"/>
      <c r="F265"/>
      <c r="G265"/>
      <c r="H265" s="49"/>
      <c r="K265"/>
      <c r="L265"/>
      <c r="M265"/>
      <c r="N265"/>
    </row>
    <row r="266" spans="1:14" outlineLevel="1" x14ac:dyDescent="0.35">
      <c r="A266" s="51" t="s">
        <v>1595</v>
      </c>
      <c r="D266"/>
      <c r="E266"/>
      <c r="F266"/>
      <c r="G266"/>
      <c r="H266" s="49"/>
      <c r="K266"/>
      <c r="L266"/>
      <c r="M266"/>
      <c r="N266"/>
    </row>
    <row r="267" spans="1:14" outlineLevel="1" x14ac:dyDescent="0.35">
      <c r="A267" s="51" t="s">
        <v>1596</v>
      </c>
      <c r="D267"/>
      <c r="E267"/>
      <c r="F267"/>
      <c r="G267"/>
      <c r="H267" s="49"/>
      <c r="K267"/>
      <c r="L267"/>
      <c r="M267"/>
      <c r="N267"/>
    </row>
    <row r="268" spans="1:14" outlineLevel="1" x14ac:dyDescent="0.35">
      <c r="A268" s="51" t="s">
        <v>1597</v>
      </c>
      <c r="D268"/>
      <c r="E268"/>
      <c r="F268"/>
      <c r="G268"/>
      <c r="H268" s="49"/>
      <c r="K268"/>
      <c r="L268"/>
      <c r="M268"/>
      <c r="N268"/>
    </row>
    <row r="269" spans="1:14" outlineLevel="1" x14ac:dyDescent="0.35">
      <c r="A269" s="51" t="s">
        <v>1598</v>
      </c>
      <c r="D269"/>
      <c r="E269"/>
      <c r="F269"/>
      <c r="G269"/>
      <c r="H269" s="49"/>
      <c r="K269"/>
      <c r="L269"/>
      <c r="M269"/>
      <c r="N269"/>
    </row>
    <row r="270" spans="1:14" outlineLevel="1" x14ac:dyDescent="0.35">
      <c r="A270" s="51" t="s">
        <v>1599</v>
      </c>
      <c r="D270"/>
      <c r="E270"/>
      <c r="F270"/>
      <c r="G270"/>
      <c r="H270" s="49"/>
      <c r="K270"/>
      <c r="L270"/>
      <c r="M270"/>
      <c r="N270"/>
    </row>
    <row r="271" spans="1:14" outlineLevel="1" x14ac:dyDescent="0.35">
      <c r="A271" s="51" t="s">
        <v>1600</v>
      </c>
      <c r="D271"/>
      <c r="E271"/>
      <c r="F271"/>
      <c r="G271"/>
      <c r="H271" s="49"/>
      <c r="K271"/>
      <c r="L271"/>
      <c r="M271"/>
      <c r="N271"/>
    </row>
    <row r="272" spans="1:14" outlineLevel="1" x14ac:dyDescent="0.35">
      <c r="A272" s="51" t="s">
        <v>1601</v>
      </c>
      <c r="D272"/>
      <c r="E272"/>
      <c r="F272"/>
      <c r="G272"/>
      <c r="H272" s="49"/>
      <c r="K272"/>
      <c r="L272"/>
      <c r="M272"/>
      <c r="N272"/>
    </row>
    <row r="273" spans="1:14" outlineLevel="1" x14ac:dyDescent="0.35">
      <c r="A273" s="51" t="s">
        <v>1602</v>
      </c>
      <c r="D273"/>
      <c r="E273"/>
      <c r="F273"/>
      <c r="G273"/>
      <c r="H273" s="49"/>
      <c r="K273"/>
      <c r="L273"/>
      <c r="M273"/>
      <c r="N273"/>
    </row>
    <row r="274" spans="1:14" outlineLevel="1" x14ac:dyDescent="0.35">
      <c r="A274" s="51" t="s">
        <v>1603</v>
      </c>
      <c r="D274"/>
      <c r="E274"/>
      <c r="F274"/>
      <c r="G274"/>
      <c r="H274" s="49"/>
      <c r="K274"/>
      <c r="L274"/>
      <c r="M274"/>
      <c r="N274"/>
    </row>
    <row r="275" spans="1:14" outlineLevel="1" x14ac:dyDescent="0.35">
      <c r="A275" s="51" t="s">
        <v>1604</v>
      </c>
      <c r="D275"/>
      <c r="E275"/>
      <c r="F275"/>
      <c r="G275"/>
      <c r="H275" s="49"/>
      <c r="K275"/>
      <c r="L275"/>
      <c r="M275"/>
      <c r="N275"/>
    </row>
    <row r="276" spans="1:14" outlineLevel="1" x14ac:dyDescent="0.35">
      <c r="A276" s="51" t="s">
        <v>1605</v>
      </c>
      <c r="D276"/>
      <c r="E276"/>
      <c r="F276"/>
      <c r="G276"/>
      <c r="H276" s="49"/>
      <c r="K276"/>
      <c r="L276"/>
      <c r="M276"/>
      <c r="N276"/>
    </row>
    <row r="277" spans="1:14" outlineLevel="1" x14ac:dyDescent="0.35">
      <c r="A277" s="51" t="s">
        <v>1606</v>
      </c>
      <c r="D277"/>
      <c r="E277"/>
      <c r="F277"/>
      <c r="G277"/>
      <c r="H277" s="49"/>
      <c r="K277"/>
      <c r="L277"/>
      <c r="M277"/>
      <c r="N277"/>
    </row>
    <row r="278" spans="1:14" outlineLevel="1" x14ac:dyDescent="0.35">
      <c r="A278" s="51" t="s">
        <v>1607</v>
      </c>
      <c r="D278"/>
      <c r="E278"/>
      <c r="F278"/>
      <c r="G278"/>
      <c r="H278" s="49"/>
      <c r="K278"/>
      <c r="L278"/>
      <c r="M278"/>
      <c r="N278"/>
    </row>
    <row r="279" spans="1:14" outlineLevel="1" x14ac:dyDescent="0.35">
      <c r="A279" s="51" t="s">
        <v>1608</v>
      </c>
      <c r="D279"/>
      <c r="E279"/>
      <c r="F279"/>
      <c r="G279"/>
      <c r="H279" s="49"/>
      <c r="K279"/>
      <c r="L279"/>
      <c r="M279"/>
      <c r="N279"/>
    </row>
    <row r="280" spans="1:14" outlineLevel="1" x14ac:dyDescent="0.35">
      <c r="A280" s="51" t="s">
        <v>1609</v>
      </c>
      <c r="D280"/>
      <c r="E280"/>
      <c r="F280"/>
      <c r="G280"/>
      <c r="H280" s="49"/>
      <c r="K280"/>
      <c r="L280"/>
      <c r="M280"/>
      <c r="N280"/>
    </row>
    <row r="281" spans="1:14" outlineLevel="1" x14ac:dyDescent="0.35">
      <c r="A281" s="51" t="s">
        <v>1610</v>
      </c>
      <c r="D281"/>
      <c r="E281"/>
      <c r="F281"/>
      <c r="G281"/>
      <c r="H281" s="49"/>
      <c r="K281"/>
      <c r="L281"/>
      <c r="M281"/>
      <c r="N281"/>
    </row>
    <row r="282" spans="1:14" outlineLevel="1" x14ac:dyDescent="0.35">
      <c r="A282" s="51" t="s">
        <v>1611</v>
      </c>
      <c r="D282"/>
      <c r="E282"/>
      <c r="F282"/>
      <c r="G282"/>
      <c r="H282" s="49"/>
      <c r="K282"/>
      <c r="L282"/>
      <c r="M282"/>
      <c r="N282"/>
    </row>
    <row r="283" spans="1:14"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1979</v>
      </c>
      <c r="C285" s="62" t="s">
        <v>1</v>
      </c>
      <c r="D285" s="62" t="s">
        <v>1</v>
      </c>
      <c r="E285" s="62"/>
      <c r="F285" s="63"/>
      <c r="G285" s="64"/>
      <c r="H285" s="49"/>
      <c r="I285" s="55"/>
      <c r="J285" s="55"/>
      <c r="K285" s="55"/>
      <c r="L285" s="55"/>
      <c r="M285" s="57"/>
    </row>
    <row r="286" spans="1:14" ht="18.5" x14ac:dyDescent="0.35">
      <c r="A286" s="167" t="s">
        <v>1980</v>
      </c>
      <c r="B286" s="168"/>
      <c r="C286" s="168"/>
      <c r="D286" s="168"/>
      <c r="E286" s="168"/>
      <c r="F286" s="169"/>
      <c r="G286" s="168"/>
      <c r="H286" s="49"/>
      <c r="I286" s="55"/>
      <c r="J286" s="55"/>
      <c r="K286" s="55"/>
      <c r="L286" s="55"/>
      <c r="M286" s="57"/>
    </row>
    <row r="287" spans="1:14" ht="18.5" x14ac:dyDescent="0.35">
      <c r="A287" s="167" t="s">
        <v>1779</v>
      </c>
      <c r="B287" s="168"/>
      <c r="C287" s="168"/>
      <c r="D287" s="168"/>
      <c r="E287" s="168"/>
      <c r="F287" s="169"/>
      <c r="G287" s="168"/>
      <c r="H287" s="49"/>
      <c r="I287" s="55"/>
      <c r="J287" s="55"/>
      <c r="K287" s="55"/>
      <c r="L287" s="55"/>
      <c r="M287" s="57"/>
    </row>
    <row r="288" spans="1:14" x14ac:dyDescent="0.35">
      <c r="A288" s="51" t="s">
        <v>367</v>
      </c>
      <c r="B288" s="66" t="s">
        <v>1981</v>
      </c>
      <c r="C288" s="92">
        <f>ROW(B38)</f>
        <v>38</v>
      </c>
      <c r="D288" s="88"/>
      <c r="E288" s="88"/>
      <c r="F288" s="88"/>
      <c r="G288" s="88"/>
      <c r="H288" s="49"/>
      <c r="I288" s="66"/>
      <c r="J288" s="92"/>
      <c r="L288" s="88"/>
      <c r="M288" s="88"/>
      <c r="N288" s="88"/>
    </row>
    <row r="289" spans="1:14" x14ac:dyDescent="0.35">
      <c r="A289" s="51" t="s">
        <v>368</v>
      </c>
      <c r="B289" s="66" t="s">
        <v>1982</v>
      </c>
      <c r="C289" s="92">
        <f>ROW(B39)</f>
        <v>39</v>
      </c>
      <c r="E289" s="88"/>
      <c r="F289" s="88"/>
      <c r="H289" s="49"/>
      <c r="I289" s="66"/>
      <c r="J289" s="92"/>
      <c r="L289" s="88"/>
      <c r="M289" s="88"/>
    </row>
    <row r="290" spans="1:14" ht="29" x14ac:dyDescent="0.35">
      <c r="A290" s="51" t="s">
        <v>369</v>
      </c>
      <c r="B290" s="66" t="s">
        <v>1983</v>
      </c>
      <c r="C290" s="377" t="s">
        <v>2743</v>
      </c>
      <c r="G290" s="93"/>
      <c r="H290" s="49"/>
      <c r="I290" s="66"/>
      <c r="J290" s="92"/>
      <c r="K290" s="92"/>
      <c r="L290" s="93"/>
      <c r="M290" s="88"/>
      <c r="N290" s="93"/>
    </row>
    <row r="291" spans="1:14" x14ac:dyDescent="0.35">
      <c r="A291" s="51" t="s">
        <v>370</v>
      </c>
      <c r="B291" s="66" t="s">
        <v>1984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1985</v>
      </c>
      <c r="C292" s="92">
        <f>ROW(B52)</f>
        <v>52</v>
      </c>
      <c r="G292" s="93"/>
      <c r="H292" s="49"/>
      <c r="I292" s="66"/>
      <c r="J292"/>
      <c r="K292" s="92"/>
      <c r="L292" s="93"/>
      <c r="N292" s="93"/>
    </row>
    <row r="293" spans="1:14" x14ac:dyDescent="0.35">
      <c r="A293" s="51" t="s">
        <v>372</v>
      </c>
      <c r="B293" s="66" t="s">
        <v>1986</v>
      </c>
      <c r="C293" s="170"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1987</v>
      </c>
      <c r="C294" s="170" t="s">
        <v>2071</v>
      </c>
      <c r="H294" s="49"/>
      <c r="I294" s="66"/>
      <c r="J294" s="92"/>
      <c r="M294" s="93"/>
    </row>
    <row r="295" spans="1:14" x14ac:dyDescent="0.35">
      <c r="A295" s="51" t="s">
        <v>374</v>
      </c>
      <c r="B295" s="66" t="s">
        <v>1988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1989</v>
      </c>
      <c r="C296" s="92">
        <f>ROW(B111)</f>
        <v>111</v>
      </c>
      <c r="F296" s="93"/>
      <c r="H296" s="49"/>
      <c r="I296" s="66"/>
      <c r="J296" s="92"/>
      <c r="L296" s="93"/>
      <c r="M296" s="93"/>
    </row>
    <row r="297" spans="1:14" x14ac:dyDescent="0.35">
      <c r="A297" s="51" t="s">
        <v>376</v>
      </c>
      <c r="B297" s="66" t="s">
        <v>1990</v>
      </c>
      <c r="C297" s="92">
        <f>ROW(B163)</f>
        <v>163</v>
      </c>
      <c r="E297" s="93"/>
      <c r="F297" s="93"/>
      <c r="H297" s="49"/>
      <c r="J297" s="92"/>
      <c r="L297" s="93"/>
    </row>
    <row r="298" spans="1:14" x14ac:dyDescent="0.35">
      <c r="A298" s="51" t="s">
        <v>377</v>
      </c>
      <c r="B298" s="66" t="s">
        <v>1991</v>
      </c>
      <c r="C298" s="92">
        <f>ROW(B137)</f>
        <v>137</v>
      </c>
      <c r="E298" s="93"/>
      <c r="F298" s="93"/>
      <c r="H298" s="49"/>
      <c r="I298" s="66"/>
      <c r="J298" s="92"/>
      <c r="L298" s="93"/>
    </row>
    <row r="299" spans="1:14" x14ac:dyDescent="0.35">
      <c r="A299" s="51" t="s">
        <v>378</v>
      </c>
      <c r="B299" s="66" t="s">
        <v>1992</v>
      </c>
      <c r="C299" s="152"/>
      <c r="E299" s="93"/>
      <c r="H299" s="49"/>
      <c r="I299" s="66"/>
      <c r="J299" s="51" t="s">
        <v>2000</v>
      </c>
      <c r="L299" s="93"/>
    </row>
    <row r="300" spans="1:14" x14ac:dyDescent="0.35">
      <c r="A300" s="51" t="s">
        <v>379</v>
      </c>
      <c r="B300" s="66" t="s">
        <v>1993</v>
      </c>
      <c r="C300" s="92" t="s">
        <v>2003</v>
      </c>
      <c r="D300" s="92" t="s">
        <v>2002</v>
      </c>
      <c r="E300" s="93"/>
      <c r="F300" s="183" t="s">
        <v>2088</v>
      </c>
      <c r="H300" s="49"/>
      <c r="I300" s="66"/>
      <c r="J300" s="51" t="s">
        <v>2001</v>
      </c>
      <c r="K300" s="92"/>
      <c r="L300" s="93"/>
    </row>
    <row r="301" spans="1:14" outlineLevel="1" x14ac:dyDescent="0.35">
      <c r="A301" s="51" t="s">
        <v>2064</v>
      </c>
      <c r="B301" s="66" t="s">
        <v>1994</v>
      </c>
      <c r="C301" s="92" t="s">
        <v>2004</v>
      </c>
      <c r="H301" s="49"/>
      <c r="I301" s="66"/>
      <c r="J301" s="51" t="s">
        <v>2023</v>
      </c>
      <c r="K301" s="92"/>
      <c r="L301" s="93"/>
    </row>
    <row r="302" spans="1:14" outlineLevel="1" x14ac:dyDescent="0.35">
      <c r="A302" s="51" t="s">
        <v>2065</v>
      </c>
      <c r="B302" s="66" t="s">
        <v>1998</v>
      </c>
      <c r="C302" s="92" t="str">
        <f>ROW('C. HTT Harmonised Glossary'!B18)&amp;" for Harmonised Glossary"</f>
        <v>18 for Harmonised Glossary</v>
      </c>
      <c r="H302" s="49"/>
      <c r="I302" s="66"/>
      <c r="J302" s="51" t="s">
        <v>1622</v>
      </c>
      <c r="K302" s="92"/>
      <c r="L302" s="93"/>
    </row>
    <row r="303" spans="1:14" outlineLevel="1" x14ac:dyDescent="0.35">
      <c r="A303" s="51" t="s">
        <v>2066</v>
      </c>
      <c r="B303" s="66" t="s">
        <v>1995</v>
      </c>
      <c r="C303" s="92">
        <f>ROW(B65)</f>
        <v>65</v>
      </c>
      <c r="H303" s="49"/>
      <c r="I303" s="66"/>
      <c r="J303" s="92"/>
      <c r="K303" s="92"/>
      <c r="L303" s="93"/>
    </row>
    <row r="304" spans="1:14" outlineLevel="1" x14ac:dyDescent="0.35">
      <c r="A304" s="51" t="s">
        <v>2067</v>
      </c>
      <c r="B304" s="66" t="s">
        <v>1996</v>
      </c>
      <c r="C304" s="92">
        <f>ROW(B88)</f>
        <v>88</v>
      </c>
      <c r="H304" s="49"/>
      <c r="I304" s="66"/>
      <c r="J304" s="92"/>
      <c r="K304" s="92"/>
      <c r="L304" s="93"/>
    </row>
    <row r="305" spans="1:14" outlineLevel="1" x14ac:dyDescent="0.35">
      <c r="A305" s="51" t="s">
        <v>2068</v>
      </c>
      <c r="B305" s="66" t="s">
        <v>1997</v>
      </c>
      <c r="C305" s="92" t="s">
        <v>2025</v>
      </c>
      <c r="E305" s="93"/>
      <c r="H305" s="49"/>
      <c r="I305" s="66"/>
      <c r="J305" s="92"/>
      <c r="K305" s="92"/>
      <c r="L305" s="93"/>
      <c r="N305" s="81"/>
    </row>
    <row r="306" spans="1:14" outlineLevel="1" x14ac:dyDescent="0.35">
      <c r="A306" s="51" t="s">
        <v>2069</v>
      </c>
      <c r="B306" s="66" t="s">
        <v>1999</v>
      </c>
      <c r="C306" s="92">
        <v>44</v>
      </c>
      <c r="E306" s="93"/>
      <c r="H306" s="49"/>
      <c r="I306" s="66"/>
      <c r="J306" s="92"/>
      <c r="K306" s="92"/>
      <c r="L306" s="93"/>
      <c r="N306" s="81"/>
    </row>
    <row r="307" spans="1:14" outlineLevel="1" x14ac:dyDescent="0.35">
      <c r="A307" s="51" t="s">
        <v>2070</v>
      </c>
      <c r="B307" s="66" t="s">
        <v>2024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2005</v>
      </c>
      <c r="C312" s="188">
        <v>173</v>
      </c>
      <c r="H312" s="49"/>
      <c r="I312" s="74"/>
      <c r="J312" s="92"/>
      <c r="N312" s="81"/>
    </row>
    <row r="313" spans="1:14" outlineLevel="1" x14ac:dyDescent="0.35">
      <c r="A313" s="51" t="s">
        <v>2062</v>
      </c>
      <c r="B313" s="74" t="s">
        <v>2006</v>
      </c>
      <c r="C313" s="188">
        <v>173</v>
      </c>
      <c r="H313" s="49"/>
      <c r="I313" s="74"/>
      <c r="J313" s="92"/>
      <c r="N313" s="81"/>
    </row>
    <row r="314" spans="1:14" outlineLevel="1" x14ac:dyDescent="0.35">
      <c r="A314" s="51" t="s">
        <v>2063</v>
      </c>
      <c r="B314" s="74" t="s">
        <v>2007</v>
      </c>
      <c r="C314" s="188">
        <v>173</v>
      </c>
      <c r="H314" s="49"/>
      <c r="I314" s="74"/>
      <c r="J314" s="92"/>
      <c r="N314" s="81"/>
    </row>
    <row r="315" spans="1:14" outlineLevel="1" x14ac:dyDescent="0.35">
      <c r="A315" s="51" t="s">
        <v>383</v>
      </c>
      <c r="B315" s="74"/>
      <c r="C315" s="92"/>
      <c r="H315" s="49"/>
      <c r="I315" s="74"/>
      <c r="J315" s="92"/>
      <c r="N315" s="81"/>
    </row>
    <row r="316" spans="1:14" outlineLevel="1" x14ac:dyDescent="0.35">
      <c r="A316" s="51" t="s">
        <v>384</v>
      </c>
      <c r="B316" s="74"/>
      <c r="C316" s="92"/>
      <c r="H316" s="49"/>
      <c r="I316" s="74"/>
      <c r="J316" s="92"/>
      <c r="N316" s="81"/>
    </row>
    <row r="317" spans="1:14" outlineLevel="1" x14ac:dyDescent="0.35">
      <c r="A317" s="51" t="s">
        <v>385</v>
      </c>
      <c r="B317" s="74"/>
      <c r="C317" s="92"/>
      <c r="H317" s="49"/>
      <c r="I317" s="74"/>
      <c r="J317" s="92"/>
      <c r="N317" s="81"/>
    </row>
    <row r="318" spans="1:14" outlineLevel="1" x14ac:dyDescent="0.35">
      <c r="A318" s="51" t="s">
        <v>386</v>
      </c>
      <c r="B318" s="74"/>
      <c r="C318" s="92"/>
      <c r="H318" s="49"/>
      <c r="I318" s="74"/>
      <c r="J318" s="92"/>
      <c r="N318" s="81"/>
    </row>
    <row r="319" spans="1:14" ht="18.5" x14ac:dyDescent="0.35">
      <c r="A319" s="63"/>
      <c r="B319" s="62" t="s">
        <v>78</v>
      </c>
      <c r="C319" s="63"/>
      <c r="D319" s="63"/>
      <c r="E319" s="63"/>
      <c r="F319" s="63"/>
      <c r="G319" s="64"/>
      <c r="H319" s="49"/>
      <c r="I319" s="55"/>
      <c r="J319" s="57"/>
      <c r="K319" s="57"/>
      <c r="L319" s="57"/>
      <c r="M319" s="57"/>
      <c r="N319" s="81"/>
    </row>
    <row r="320" spans="1:14" ht="15" customHeight="1" outlineLevel="1" x14ac:dyDescent="0.35">
      <c r="A320" s="70"/>
      <c r="B320" s="71" t="s">
        <v>387</v>
      </c>
      <c r="C320" s="70"/>
      <c r="D320" s="70"/>
      <c r="E320" s="72"/>
      <c r="F320" s="73"/>
      <c r="G320" s="73"/>
      <c r="H320" s="49"/>
      <c r="L320" s="49"/>
      <c r="M320" s="49"/>
      <c r="N320" s="81"/>
    </row>
    <row r="321" spans="1:14" outlineLevel="1" x14ac:dyDescent="0.35">
      <c r="A321" s="51" t="s">
        <v>388</v>
      </c>
      <c r="B321" s="66" t="s">
        <v>389</v>
      </c>
      <c r="C321" s="66"/>
      <c r="H321" s="49"/>
      <c r="I321" s="81"/>
      <c r="J321" s="81"/>
      <c r="K321" s="81"/>
      <c r="L321" s="81"/>
      <c r="M321" s="81"/>
      <c r="N321" s="81"/>
    </row>
    <row r="322" spans="1:14" outlineLevel="1" x14ac:dyDescent="0.35">
      <c r="A322" s="51" t="s">
        <v>390</v>
      </c>
      <c r="B322" s="66" t="s">
        <v>391</v>
      </c>
      <c r="C322" s="66"/>
      <c r="H322" s="49"/>
      <c r="I322" s="81"/>
      <c r="J322" s="81"/>
      <c r="K322" s="81"/>
      <c r="L322" s="81"/>
      <c r="M322" s="81"/>
      <c r="N322" s="81"/>
    </row>
    <row r="323" spans="1:14" outlineLevel="1" x14ac:dyDescent="0.35">
      <c r="A323" s="51" t="s">
        <v>392</v>
      </c>
      <c r="B323" s="66" t="s">
        <v>393</v>
      </c>
      <c r="C323" s="66"/>
      <c r="H323" s="49"/>
      <c r="I323" s="81"/>
      <c r="J323" s="81"/>
      <c r="K323" s="81"/>
      <c r="L323" s="81"/>
      <c r="M323" s="81"/>
      <c r="N323" s="81"/>
    </row>
    <row r="324" spans="1:14" outlineLevel="1" x14ac:dyDescent="0.35">
      <c r="A324" s="51" t="s">
        <v>394</v>
      </c>
      <c r="B324" s="66" t="s">
        <v>395</v>
      </c>
      <c r="H324" s="49"/>
      <c r="I324" s="81"/>
      <c r="J324" s="81"/>
      <c r="K324" s="81"/>
      <c r="L324" s="81"/>
      <c r="M324" s="81"/>
      <c r="N324" s="81"/>
    </row>
    <row r="325" spans="1:14" outlineLevel="1" x14ac:dyDescent="0.35">
      <c r="A325" s="51" t="s">
        <v>396</v>
      </c>
      <c r="B325" s="66" t="s">
        <v>397</v>
      </c>
      <c r="H325" s="49"/>
      <c r="I325" s="81"/>
      <c r="J325" s="81"/>
      <c r="K325" s="81"/>
      <c r="L325" s="81"/>
      <c r="M325" s="81"/>
      <c r="N325" s="81"/>
    </row>
    <row r="326" spans="1:14" outlineLevel="1" x14ac:dyDescent="0.35">
      <c r="A326" s="51" t="s">
        <v>398</v>
      </c>
      <c r="B326" s="66" t="s">
        <v>399</v>
      </c>
      <c r="H326" s="49"/>
      <c r="I326" s="81"/>
      <c r="J326" s="81"/>
      <c r="K326" s="81"/>
      <c r="L326" s="81"/>
      <c r="M326" s="81"/>
      <c r="N326" s="81"/>
    </row>
    <row r="327" spans="1:14" outlineLevel="1" x14ac:dyDescent="0.35">
      <c r="A327" s="51" t="s">
        <v>400</v>
      </c>
      <c r="B327" s="66" t="s">
        <v>401</v>
      </c>
      <c r="H327" s="49"/>
      <c r="I327" s="81"/>
      <c r="J327" s="81"/>
      <c r="K327" s="81"/>
      <c r="L327" s="81"/>
      <c r="M327" s="81"/>
      <c r="N327" s="81"/>
    </row>
    <row r="328" spans="1:14" outlineLevel="1" x14ac:dyDescent="0.35">
      <c r="A328" s="51" t="s">
        <v>402</v>
      </c>
      <c r="B328" s="66" t="s">
        <v>403</v>
      </c>
      <c r="H328" s="49"/>
      <c r="I328" s="81"/>
      <c r="J328" s="81"/>
      <c r="K328" s="81"/>
      <c r="L328" s="81"/>
      <c r="M328" s="81"/>
      <c r="N328" s="81"/>
    </row>
    <row r="329" spans="1:14" outlineLevel="1" x14ac:dyDescent="0.35">
      <c r="A329" s="51" t="s">
        <v>404</v>
      </c>
      <c r="B329" s="66" t="s">
        <v>405</v>
      </c>
      <c r="H329" s="49"/>
      <c r="I329" s="81"/>
      <c r="J329" s="81"/>
      <c r="K329" s="81"/>
      <c r="L329" s="81"/>
      <c r="M329" s="81"/>
      <c r="N329" s="81"/>
    </row>
    <row r="330" spans="1:14" outlineLevel="1" x14ac:dyDescent="0.35">
      <c r="A330" s="51" t="s">
        <v>406</v>
      </c>
      <c r="B330" s="80" t="s">
        <v>407</v>
      </c>
      <c r="H330" s="49"/>
      <c r="I330" s="81"/>
      <c r="J330" s="81"/>
      <c r="K330" s="81"/>
      <c r="L330" s="81"/>
      <c r="M330" s="81"/>
      <c r="N330" s="81"/>
    </row>
    <row r="331" spans="1:14" outlineLevel="1" x14ac:dyDescent="0.35">
      <c r="A331" s="51" t="s">
        <v>408</v>
      </c>
      <c r="B331" s="80" t="s">
        <v>407</v>
      </c>
      <c r="H331" s="49"/>
      <c r="I331" s="81"/>
      <c r="J331" s="81"/>
      <c r="K331" s="81"/>
      <c r="L331" s="81"/>
      <c r="M331" s="81"/>
      <c r="N331" s="81"/>
    </row>
    <row r="332" spans="1:14" outlineLevel="1" x14ac:dyDescent="0.35">
      <c r="A332" s="51" t="s">
        <v>409</v>
      </c>
      <c r="B332" s="80" t="s">
        <v>407</v>
      </c>
      <c r="H332" s="49"/>
      <c r="I332" s="81"/>
      <c r="J332" s="81"/>
      <c r="K332" s="81"/>
      <c r="L332" s="81"/>
      <c r="M332" s="81"/>
      <c r="N332" s="81"/>
    </row>
    <row r="333" spans="1:14" outlineLevel="1" x14ac:dyDescent="0.35">
      <c r="A333" s="51" t="s">
        <v>410</v>
      </c>
      <c r="B333" s="80" t="s">
        <v>407</v>
      </c>
      <c r="H333" s="49"/>
      <c r="I333" s="81"/>
      <c r="J333" s="81"/>
      <c r="K333" s="81"/>
      <c r="L333" s="81"/>
      <c r="M333" s="81"/>
      <c r="N333" s="81"/>
    </row>
    <row r="334" spans="1:14" outlineLevel="1" x14ac:dyDescent="0.35">
      <c r="A334" s="51" t="s">
        <v>411</v>
      </c>
      <c r="B334" s="80" t="s">
        <v>407</v>
      </c>
      <c r="H334" s="49"/>
      <c r="I334" s="81"/>
      <c r="J334" s="81"/>
      <c r="K334" s="81"/>
      <c r="L334" s="81"/>
      <c r="M334" s="81"/>
      <c r="N334" s="81"/>
    </row>
    <row r="335" spans="1:14" outlineLevel="1" x14ac:dyDescent="0.35">
      <c r="A335" s="51" t="s">
        <v>412</v>
      </c>
      <c r="B335" s="80" t="s">
        <v>407</v>
      </c>
      <c r="H335" s="49"/>
      <c r="I335" s="81"/>
      <c r="J335" s="81"/>
      <c r="K335" s="81"/>
      <c r="L335" s="81"/>
      <c r="M335" s="81"/>
      <c r="N335" s="81"/>
    </row>
    <row r="336" spans="1:14" outlineLevel="1" x14ac:dyDescent="0.35">
      <c r="A336" s="51" t="s">
        <v>413</v>
      </c>
      <c r="B336" s="80" t="s">
        <v>407</v>
      </c>
      <c r="H336" s="49"/>
      <c r="I336" s="81"/>
      <c r="J336" s="81"/>
      <c r="K336" s="81"/>
      <c r="L336" s="81"/>
      <c r="M336" s="81"/>
      <c r="N336" s="81"/>
    </row>
    <row r="337" spans="1:14" outlineLevel="1" x14ac:dyDescent="0.35">
      <c r="A337" s="51" t="s">
        <v>414</v>
      </c>
      <c r="B337" s="80" t="s">
        <v>407</v>
      </c>
      <c r="H337" s="49"/>
      <c r="I337" s="81"/>
      <c r="J337" s="81"/>
      <c r="K337" s="81"/>
      <c r="L337" s="81"/>
      <c r="M337" s="81"/>
      <c r="N337" s="81"/>
    </row>
    <row r="338" spans="1:14" outlineLevel="1" x14ac:dyDescent="0.35">
      <c r="A338" s="51" t="s">
        <v>415</v>
      </c>
      <c r="B338" s="80" t="s">
        <v>407</v>
      </c>
      <c r="H338" s="49"/>
      <c r="I338" s="81"/>
      <c r="J338" s="81"/>
      <c r="K338" s="81"/>
      <c r="L338" s="81"/>
      <c r="M338" s="81"/>
      <c r="N338" s="81"/>
    </row>
    <row r="339" spans="1:14" outlineLevel="1" x14ac:dyDescent="0.35">
      <c r="A339" s="51" t="s">
        <v>416</v>
      </c>
      <c r="B339" s="80" t="s">
        <v>407</v>
      </c>
      <c r="H339" s="49"/>
      <c r="I339" s="81"/>
      <c r="J339" s="81"/>
      <c r="K339" s="81"/>
      <c r="L339" s="81"/>
      <c r="M339" s="81"/>
      <c r="N339" s="81"/>
    </row>
    <row r="340" spans="1:14" outlineLevel="1" x14ac:dyDescent="0.35">
      <c r="A340" s="51" t="s">
        <v>417</v>
      </c>
      <c r="B340" s="80" t="s">
        <v>407</v>
      </c>
      <c r="H340" s="49"/>
      <c r="I340" s="81"/>
      <c r="J340" s="81"/>
      <c r="K340" s="81"/>
      <c r="L340" s="81"/>
      <c r="M340" s="81"/>
      <c r="N340" s="81"/>
    </row>
    <row r="341" spans="1:14" outlineLevel="1" x14ac:dyDescent="0.35">
      <c r="A341" s="51" t="s">
        <v>418</v>
      </c>
      <c r="B341" s="80" t="s">
        <v>407</v>
      </c>
      <c r="H341" s="49"/>
      <c r="I341" s="81"/>
      <c r="J341" s="81"/>
      <c r="K341" s="81"/>
      <c r="L341" s="81"/>
      <c r="M341" s="81"/>
      <c r="N341" s="81"/>
    </row>
    <row r="342" spans="1:14" outlineLevel="1" x14ac:dyDescent="0.35">
      <c r="A342" s="51" t="s">
        <v>419</v>
      </c>
      <c r="B342" s="80" t="s">
        <v>407</v>
      </c>
      <c r="H342" s="49"/>
      <c r="I342" s="81"/>
      <c r="J342" s="81"/>
      <c r="K342" s="81"/>
      <c r="L342" s="81"/>
      <c r="M342" s="81"/>
      <c r="N342" s="81"/>
    </row>
    <row r="343" spans="1:14" outlineLevel="1" x14ac:dyDescent="0.35">
      <c r="A343" s="51" t="s">
        <v>420</v>
      </c>
      <c r="B343" s="80" t="s">
        <v>407</v>
      </c>
      <c r="H343" s="49"/>
      <c r="I343" s="81"/>
      <c r="J343" s="81"/>
      <c r="K343" s="81"/>
      <c r="L343" s="81"/>
      <c r="M343" s="81"/>
      <c r="N343" s="81"/>
    </row>
    <row r="344" spans="1:14" outlineLevel="1" x14ac:dyDescent="0.35">
      <c r="A344" s="51" t="s">
        <v>421</v>
      </c>
      <c r="B344" s="80" t="s">
        <v>407</v>
      </c>
      <c r="H344" s="49"/>
      <c r="I344" s="81"/>
      <c r="J344" s="81"/>
      <c r="K344" s="81"/>
      <c r="L344" s="81"/>
      <c r="M344" s="81"/>
      <c r="N344" s="81"/>
    </row>
    <row r="345" spans="1:14" outlineLevel="1" x14ac:dyDescent="0.35">
      <c r="A345" s="51" t="s">
        <v>422</v>
      </c>
      <c r="B345" s="80" t="s">
        <v>407</v>
      </c>
      <c r="H345" s="49"/>
      <c r="I345" s="81"/>
      <c r="J345" s="81"/>
      <c r="K345" s="81"/>
      <c r="L345" s="81"/>
      <c r="M345" s="81"/>
      <c r="N345" s="81"/>
    </row>
    <row r="346" spans="1:14" outlineLevel="1" x14ac:dyDescent="0.35">
      <c r="A346" s="51" t="s">
        <v>423</v>
      </c>
      <c r="B346" s="80" t="s">
        <v>407</v>
      </c>
      <c r="H346" s="49"/>
      <c r="I346" s="81"/>
      <c r="J346" s="81"/>
      <c r="K346" s="81"/>
      <c r="L346" s="81"/>
      <c r="M346" s="81"/>
      <c r="N346" s="81"/>
    </row>
    <row r="347" spans="1:14" outlineLevel="1" x14ac:dyDescent="0.35">
      <c r="A347" s="51" t="s">
        <v>424</v>
      </c>
      <c r="B347" s="80" t="s">
        <v>407</v>
      </c>
      <c r="H347" s="49"/>
      <c r="I347" s="81"/>
      <c r="J347" s="81"/>
      <c r="K347" s="81"/>
      <c r="L347" s="81"/>
      <c r="M347" s="81"/>
      <c r="N347" s="81"/>
    </row>
    <row r="348" spans="1:14" outlineLevel="1" x14ac:dyDescent="0.35">
      <c r="A348" s="51" t="s">
        <v>425</v>
      </c>
      <c r="B348" s="80" t="s">
        <v>407</v>
      </c>
      <c r="H348" s="49"/>
      <c r="I348" s="81"/>
      <c r="J348" s="81"/>
      <c r="K348" s="81"/>
      <c r="L348" s="81"/>
      <c r="M348" s="81"/>
      <c r="N348" s="81"/>
    </row>
    <row r="349" spans="1:14" outlineLevel="1" x14ac:dyDescent="0.35">
      <c r="A349" s="51" t="s">
        <v>426</v>
      </c>
      <c r="B349" s="80" t="s">
        <v>407</v>
      </c>
      <c r="H349" s="49"/>
      <c r="I349" s="81"/>
      <c r="J349" s="81"/>
      <c r="K349" s="81"/>
      <c r="L349" s="81"/>
      <c r="M349" s="81"/>
      <c r="N349" s="81"/>
    </row>
    <row r="350" spans="1:14" outlineLevel="1" x14ac:dyDescent="0.35">
      <c r="A350" s="51" t="s">
        <v>427</v>
      </c>
      <c r="B350" s="80" t="s">
        <v>407</v>
      </c>
      <c r="H350" s="49"/>
      <c r="I350" s="81"/>
      <c r="J350" s="81"/>
      <c r="K350" s="81"/>
      <c r="L350" s="81"/>
      <c r="M350" s="81"/>
      <c r="N350" s="81"/>
    </row>
    <row r="351" spans="1:14" outlineLevel="1" x14ac:dyDescent="0.35">
      <c r="A351" s="51" t="s">
        <v>428</v>
      </c>
      <c r="B351" s="80" t="s">
        <v>407</v>
      </c>
      <c r="H351" s="49"/>
      <c r="I351" s="81"/>
      <c r="J351" s="81"/>
      <c r="K351" s="81"/>
      <c r="L351" s="81"/>
      <c r="M351" s="81"/>
      <c r="N351" s="81"/>
    </row>
    <row r="352" spans="1:14" outlineLevel="1" x14ac:dyDescent="0.35">
      <c r="A352" s="51" t="s">
        <v>429</v>
      </c>
      <c r="B352" s="80" t="s">
        <v>407</v>
      </c>
      <c r="H352" s="49"/>
      <c r="I352" s="81"/>
      <c r="J352" s="81"/>
      <c r="K352" s="81"/>
      <c r="L352" s="81"/>
      <c r="M352" s="81"/>
      <c r="N352" s="81"/>
    </row>
    <row r="353" spans="1:14" outlineLevel="1" x14ac:dyDescent="0.35">
      <c r="A353" s="51" t="s">
        <v>430</v>
      </c>
      <c r="B353" s="80" t="s">
        <v>407</v>
      </c>
      <c r="H353" s="49"/>
      <c r="I353" s="81"/>
      <c r="J353" s="81"/>
      <c r="K353" s="81"/>
      <c r="L353" s="81"/>
      <c r="M353" s="81"/>
      <c r="N353" s="81"/>
    </row>
    <row r="354" spans="1:14" outlineLevel="1" x14ac:dyDescent="0.35">
      <c r="A354" s="51" t="s">
        <v>431</v>
      </c>
      <c r="B354" s="80" t="s">
        <v>407</v>
      </c>
      <c r="H354" s="49"/>
      <c r="I354" s="81"/>
      <c r="J354" s="81"/>
      <c r="K354" s="81"/>
      <c r="L354" s="81"/>
      <c r="M354" s="81"/>
      <c r="N354" s="81"/>
    </row>
    <row r="355" spans="1:14" outlineLevel="1" x14ac:dyDescent="0.35">
      <c r="A355" s="51" t="s">
        <v>432</v>
      </c>
      <c r="B355" s="80" t="s">
        <v>407</v>
      </c>
      <c r="H355" s="49"/>
      <c r="I355" s="81"/>
      <c r="J355" s="81"/>
      <c r="K355" s="81"/>
      <c r="L355" s="81"/>
      <c r="M355" s="81"/>
      <c r="N355" s="81"/>
    </row>
    <row r="356" spans="1:14" outlineLevel="1" x14ac:dyDescent="0.35">
      <c r="A356" s="51" t="s">
        <v>433</v>
      </c>
      <c r="B356" s="80" t="s">
        <v>407</v>
      </c>
      <c r="H356" s="49"/>
      <c r="I356" s="81"/>
      <c r="J356" s="81"/>
      <c r="K356" s="81"/>
      <c r="L356" s="81"/>
      <c r="M356" s="81"/>
      <c r="N356" s="81"/>
    </row>
    <row r="357" spans="1:14" outlineLevel="1" x14ac:dyDescent="0.35">
      <c r="A357" s="51" t="s">
        <v>434</v>
      </c>
      <c r="B357" s="80" t="s">
        <v>407</v>
      </c>
      <c r="H357" s="49"/>
      <c r="I357" s="81"/>
      <c r="J357" s="81"/>
      <c r="K357" s="81"/>
      <c r="L357" s="81"/>
      <c r="M357" s="81"/>
      <c r="N357" s="81"/>
    </row>
    <row r="358" spans="1:14" outlineLevel="1" x14ac:dyDescent="0.35">
      <c r="A358" s="51" t="s">
        <v>435</v>
      </c>
      <c r="B358" s="80" t="s">
        <v>407</v>
      </c>
      <c r="H358" s="49"/>
      <c r="I358" s="81"/>
      <c r="J358" s="81"/>
      <c r="K358" s="81"/>
      <c r="L358" s="81"/>
      <c r="M358" s="81"/>
      <c r="N358" s="81"/>
    </row>
    <row r="359" spans="1:14" outlineLevel="1" x14ac:dyDescent="0.35">
      <c r="A359" s="51" t="s">
        <v>436</v>
      </c>
      <c r="B359" s="80" t="s">
        <v>407</v>
      </c>
      <c r="H359" s="49"/>
      <c r="I359" s="81"/>
      <c r="J359" s="81"/>
      <c r="K359" s="81"/>
      <c r="L359" s="81"/>
      <c r="M359" s="81"/>
      <c r="N359" s="81"/>
    </row>
    <row r="360" spans="1:14" outlineLevel="1" x14ac:dyDescent="0.35">
      <c r="A360" s="51" t="s">
        <v>437</v>
      </c>
      <c r="B360" s="80" t="s">
        <v>407</v>
      </c>
      <c r="H360" s="49"/>
      <c r="I360" s="81"/>
      <c r="J360" s="81"/>
      <c r="K360" s="81"/>
      <c r="L360" s="81"/>
      <c r="M360" s="81"/>
      <c r="N360" s="81"/>
    </row>
    <row r="361" spans="1:14" outlineLevel="1" x14ac:dyDescent="0.35">
      <c r="A361" s="51" t="s">
        <v>438</v>
      </c>
      <c r="B361" s="80" t="s">
        <v>407</v>
      </c>
      <c r="H361" s="49"/>
      <c r="I361" s="81"/>
      <c r="J361" s="81"/>
      <c r="K361" s="81"/>
      <c r="L361" s="81"/>
      <c r="M361" s="81"/>
      <c r="N361" s="81"/>
    </row>
    <row r="362" spans="1:14" outlineLevel="1" x14ac:dyDescent="0.35">
      <c r="A362" s="51" t="s">
        <v>439</v>
      </c>
      <c r="B362" s="80" t="s">
        <v>407</v>
      </c>
      <c r="H362" s="49"/>
      <c r="I362" s="81"/>
      <c r="J362" s="81"/>
      <c r="K362" s="81"/>
      <c r="L362" s="81"/>
      <c r="M362" s="81"/>
      <c r="N362" s="81"/>
    </row>
    <row r="363" spans="1:14" outlineLevel="1" x14ac:dyDescent="0.35">
      <c r="A363" s="51" t="s">
        <v>440</v>
      </c>
      <c r="B363" s="80" t="s">
        <v>407</v>
      </c>
      <c r="H363" s="49"/>
      <c r="I363" s="81"/>
      <c r="J363" s="81"/>
      <c r="K363" s="81"/>
      <c r="L363" s="81"/>
      <c r="M363" s="81"/>
      <c r="N363" s="81"/>
    </row>
    <row r="364" spans="1:14" outlineLevel="1" x14ac:dyDescent="0.35">
      <c r="A364" s="51" t="s">
        <v>441</v>
      </c>
      <c r="B364" s="80" t="s">
        <v>407</v>
      </c>
      <c r="H364" s="49"/>
      <c r="I364" s="81"/>
      <c r="J364" s="81"/>
      <c r="K364" s="81"/>
      <c r="L364" s="81"/>
      <c r="M364" s="81"/>
      <c r="N364" s="81"/>
    </row>
    <row r="365" spans="1:14" outlineLevel="1" x14ac:dyDescent="0.35">
      <c r="A365" s="51" t="s">
        <v>442</v>
      </c>
      <c r="B365" s="80" t="s">
        <v>407</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53CC0565-7DCB-44B9-BD4A-4350A62AFC6A}"/>
    <hyperlink ref="C229" r:id="rId6" xr:uid="{566D6864-461A-420C-8882-419D771D9F8E}"/>
    <hyperlink ref="C244" location="'F1. Sustainable M data'!A1" display="F1. Tab" xr:uid="{B50CE88F-4E7E-4722-A46C-C8E6253C91B8}"/>
    <hyperlink ref="C290" r:id="rId7" xr:uid="{0E1D33E5-2C06-43D0-AEC2-D3B6C42C53BD}"/>
    <hyperlink ref="C312" location="'A. HTT General'!B173" display="173" xr:uid="{8AD72F28-FAD1-4794-BC6B-BA8FD2214EB3}"/>
    <hyperlink ref="C313" location="'A. HTT General'!B173" display="173" xr:uid="{C737B3BE-0F79-4522-BFA7-0ABEF1FFD8B4}"/>
    <hyperlink ref="C314" location="'A. HTT General'!B173" display="173" xr:uid="{4C9F135A-928C-4958-8185-CCE552875921}"/>
    <hyperlink ref="C17" r:id="rId8" xr:uid="{B3BF14A2-4E02-4ABE-B2A1-B240E6279BAB}"/>
  </hyperlinks>
  <printOptions horizontalCentered="1"/>
  <pageMargins left="0.19685039370078741" right="0.19685039370078741" top="0.74803149606299213" bottom="0.19685039370078741" header="0.19685039370078741" footer="0"/>
  <pageSetup paperSize="8" scale="84" fitToHeight="0" orientation="landscape" r:id="rId9"/>
  <headerFooter>
    <oddHeader>&amp;L&amp;"Calibri"&amp;12&amp;K0000FF Classification: Limited&amp;1#_x000D_&amp;R&amp;G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topLeftCell="A289" zoomScale="70" zoomScaleNormal="70" workbookViewId="0">
      <selection activeCell="K348" sqref="K348"/>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180" t="s">
        <v>2091</v>
      </c>
    </row>
    <row r="2" spans="1:7" ht="15" thickBot="1" x14ac:dyDescent="0.4">
      <c r="A2" s="49"/>
      <c r="B2" s="49"/>
      <c r="C2" s="49"/>
      <c r="D2" s="49"/>
      <c r="E2" s="49"/>
      <c r="F2" s="49"/>
    </row>
    <row r="3" spans="1:7" ht="19" thickBot="1" x14ac:dyDescent="0.4">
      <c r="A3" s="52"/>
      <c r="B3" s="53" t="s">
        <v>70</v>
      </c>
      <c r="C3" s="165" t="s">
        <v>1533</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184" t="s">
        <v>446</v>
      </c>
    </row>
    <row r="8" spans="1:7" ht="15" thickBot="1" x14ac:dyDescent="0.4">
      <c r="B8" s="185"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27698.350605</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27698.350605</v>
      </c>
      <c r="F15" s="127">
        <f>SUM(F12:F14)</f>
        <v>1</v>
      </c>
    </row>
    <row r="16" spans="1:7" outlineLevel="1" x14ac:dyDescent="0.35">
      <c r="A16" s="51" t="s">
        <v>456</v>
      </c>
      <c r="B16" s="80" t="s">
        <v>457</v>
      </c>
      <c r="C16" s="132"/>
      <c r="F16" s="139">
        <f t="shared" ref="F16:F26" si="0">IF($C$15=0,"",IF(C16="[for completion]","",C16/$C$15))</f>
        <v>0</v>
      </c>
    </row>
    <row r="17" spans="1:7" outlineLevel="1" x14ac:dyDescent="0.35">
      <c r="A17" s="51" t="s">
        <v>458</v>
      </c>
      <c r="B17" s="80" t="s">
        <v>1384</v>
      </c>
      <c r="C17" s="132"/>
      <c r="F17" s="139">
        <f t="shared" si="0"/>
        <v>0</v>
      </c>
    </row>
    <row r="18" spans="1:7" outlineLevel="1" x14ac:dyDescent="0.35">
      <c r="A18" s="51" t="s">
        <v>459</v>
      </c>
      <c r="B18" s="80" t="s">
        <v>142</v>
      </c>
      <c r="C18" s="132"/>
      <c r="F18" s="139">
        <f t="shared" si="0"/>
        <v>0</v>
      </c>
    </row>
    <row r="19" spans="1:7" outlineLevel="1" x14ac:dyDescent="0.35">
      <c r="A19" s="51" t="s">
        <v>460</v>
      </c>
      <c r="B19" s="80" t="s">
        <v>142</v>
      </c>
      <c r="C19" s="132"/>
      <c r="F19" s="139">
        <f t="shared" si="0"/>
        <v>0</v>
      </c>
    </row>
    <row r="20" spans="1:7" outlineLevel="1" x14ac:dyDescent="0.35">
      <c r="A20" s="51" t="s">
        <v>461</v>
      </c>
      <c r="B20" s="80" t="s">
        <v>142</v>
      </c>
      <c r="C20" s="132"/>
      <c r="F20" s="139">
        <f t="shared" si="0"/>
        <v>0</v>
      </c>
    </row>
    <row r="21" spans="1:7" outlineLevel="1" x14ac:dyDescent="0.35">
      <c r="A21" s="51" t="s">
        <v>462</v>
      </c>
      <c r="B21" s="80" t="s">
        <v>142</v>
      </c>
      <c r="C21" s="132"/>
      <c r="F21" s="139">
        <f t="shared" si="0"/>
        <v>0</v>
      </c>
    </row>
    <row r="22" spans="1:7" outlineLevel="1" x14ac:dyDescent="0.35">
      <c r="A22" s="51" t="s">
        <v>463</v>
      </c>
      <c r="B22" s="80" t="s">
        <v>142</v>
      </c>
      <c r="C22" s="132"/>
      <c r="F22" s="139">
        <f t="shared" si="0"/>
        <v>0</v>
      </c>
    </row>
    <row r="23" spans="1:7" outlineLevel="1" x14ac:dyDescent="0.35">
      <c r="A23" s="51" t="s">
        <v>464</v>
      </c>
      <c r="B23" s="80" t="s">
        <v>142</v>
      </c>
      <c r="C23" s="132"/>
      <c r="F23" s="139">
        <f t="shared" si="0"/>
        <v>0</v>
      </c>
    </row>
    <row r="24" spans="1:7" outlineLevel="1" x14ac:dyDescent="0.35">
      <c r="A24" s="51" t="s">
        <v>465</v>
      </c>
      <c r="B24" s="80" t="s">
        <v>142</v>
      </c>
      <c r="C24" s="132"/>
      <c r="F24" s="139">
        <f t="shared" si="0"/>
        <v>0</v>
      </c>
    </row>
    <row r="25" spans="1:7" outlineLevel="1" x14ac:dyDescent="0.35">
      <c r="A25" s="51" t="s">
        <v>466</v>
      </c>
      <c r="B25" s="80" t="s">
        <v>142</v>
      </c>
      <c r="C25" s="132"/>
      <c r="F25" s="139">
        <f t="shared" si="0"/>
        <v>0</v>
      </c>
    </row>
    <row r="26" spans="1:7" outlineLevel="1" x14ac:dyDescent="0.35">
      <c r="A26" s="51" t="s">
        <v>467</v>
      </c>
      <c r="B26" s="80" t="s">
        <v>142</v>
      </c>
      <c r="C26" s="135"/>
      <c r="D26" s="81"/>
      <c r="E26" s="81"/>
      <c r="F26" s="139">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3">
        <v>256383</v>
      </c>
      <c r="D28" s="133">
        <v>0</v>
      </c>
      <c r="F28" s="133">
        <f>IF(AND(C28="[For completion]",D28="[For completion]"),"[For completion]",SUM(C28:D28))</f>
        <v>256383</v>
      </c>
    </row>
    <row r="29" spans="1:7" outlineLevel="1" x14ac:dyDescent="0.35">
      <c r="A29" s="51" t="s">
        <v>474</v>
      </c>
      <c r="B29" s="66" t="s">
        <v>475</v>
      </c>
      <c r="C29" s="133"/>
      <c r="D29" s="133"/>
      <c r="F29" s="133"/>
    </row>
    <row r="30" spans="1:7" outlineLevel="1" x14ac:dyDescent="0.35">
      <c r="A30" s="51" t="s">
        <v>476</v>
      </c>
      <c r="B30" s="66" t="s">
        <v>477</v>
      </c>
      <c r="C30" s="133"/>
      <c r="D30" s="133"/>
      <c r="F30" s="133"/>
    </row>
    <row r="31" spans="1:7" outlineLevel="1" x14ac:dyDescent="0.35">
      <c r="A31" s="51" t="s">
        <v>478</v>
      </c>
      <c r="B31" s="66"/>
    </row>
    <row r="32" spans="1:7" outlineLevel="1" x14ac:dyDescent="0.35">
      <c r="A32" s="51" t="s">
        <v>479</v>
      </c>
      <c r="B32" s="66"/>
    </row>
    <row r="33" spans="1:7" outlineLevel="1" x14ac:dyDescent="0.35">
      <c r="A33" s="51" t="s">
        <v>1572</v>
      </c>
      <c r="B33" s="66"/>
    </row>
    <row r="34" spans="1:7" outlineLevel="1" x14ac:dyDescent="0.35">
      <c r="A34" s="51" t="s">
        <v>1573</v>
      </c>
      <c r="B34" s="66"/>
    </row>
    <row r="35" spans="1:7" ht="15" customHeight="1" x14ac:dyDescent="0.35">
      <c r="A35" s="70"/>
      <c r="B35" s="71" t="s">
        <v>480</v>
      </c>
      <c r="C35" s="70" t="s">
        <v>481</v>
      </c>
      <c r="D35" s="70" t="s">
        <v>482</v>
      </c>
      <c r="E35" s="72"/>
      <c r="F35" s="73" t="s">
        <v>449</v>
      </c>
      <c r="G35" s="73"/>
    </row>
    <row r="36" spans="1:7" x14ac:dyDescent="0.35">
      <c r="A36" s="51" t="s">
        <v>483</v>
      </c>
      <c r="B36" s="51" t="s">
        <v>484</v>
      </c>
      <c r="C36" s="127">
        <v>3.5720536290975621E-4</v>
      </c>
      <c r="D36" s="127">
        <v>0</v>
      </c>
      <c r="E36" s="147"/>
      <c r="F36" s="127">
        <f>C36</f>
        <v>3.5720536290975621E-4</v>
      </c>
    </row>
    <row r="37" spans="1:7" outlineLevel="1" x14ac:dyDescent="0.35">
      <c r="A37" s="51" t="s">
        <v>485</v>
      </c>
      <c r="C37" s="127"/>
      <c r="D37" s="127"/>
      <c r="E37" s="147"/>
      <c r="F37" s="127"/>
    </row>
    <row r="38" spans="1:7" outlineLevel="1" x14ac:dyDescent="0.35">
      <c r="A38" s="51" t="s">
        <v>486</v>
      </c>
      <c r="C38" s="127"/>
      <c r="D38" s="127"/>
      <c r="E38" s="147"/>
      <c r="F38" s="127"/>
    </row>
    <row r="39" spans="1:7" outlineLevel="1" x14ac:dyDescent="0.35">
      <c r="A39" s="51" t="s">
        <v>487</v>
      </c>
      <c r="C39" s="127"/>
      <c r="D39" s="127"/>
      <c r="E39" s="147"/>
      <c r="F39" s="127"/>
    </row>
    <row r="40" spans="1:7" outlineLevel="1" x14ac:dyDescent="0.35">
      <c r="A40" s="51" t="s">
        <v>488</v>
      </c>
      <c r="C40" s="127"/>
      <c r="D40" s="127"/>
      <c r="E40" s="147"/>
      <c r="F40" s="127"/>
    </row>
    <row r="41" spans="1:7" outlineLevel="1" x14ac:dyDescent="0.35">
      <c r="A41" s="51" t="s">
        <v>489</v>
      </c>
      <c r="C41" s="127"/>
      <c r="D41" s="127"/>
      <c r="E41" s="147"/>
      <c r="F41" s="127"/>
    </row>
    <row r="42" spans="1:7" outlineLevel="1" x14ac:dyDescent="0.35">
      <c r="A42" s="51" t="s">
        <v>490</v>
      </c>
      <c r="C42" s="127"/>
      <c r="D42" s="127"/>
      <c r="E42" s="147"/>
      <c r="F42" s="127"/>
    </row>
    <row r="43" spans="1:7" ht="15" customHeight="1" x14ac:dyDescent="0.35">
      <c r="A43" s="70"/>
      <c r="B43" s="71" t="s">
        <v>491</v>
      </c>
      <c r="C43" s="70" t="s">
        <v>481</v>
      </c>
      <c r="D43" s="70" t="s">
        <v>482</v>
      </c>
      <c r="E43" s="72"/>
      <c r="F43" s="73" t="s">
        <v>449</v>
      </c>
      <c r="G43" s="73"/>
    </row>
    <row r="44" spans="1:7" x14ac:dyDescent="0.35">
      <c r="A44" s="51" t="s">
        <v>492</v>
      </c>
      <c r="B44" s="94" t="s">
        <v>493</v>
      </c>
      <c r="C44" s="126">
        <f>SUM(C45:C71)</f>
        <v>0</v>
      </c>
      <c r="D44" s="126">
        <f>SUM(D45:D71)</f>
        <v>0</v>
      </c>
      <c r="E44" s="127"/>
      <c r="F44" s="126">
        <f>SUM(F45:F71)</f>
        <v>0</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1774</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0</v>
      </c>
      <c r="D53" s="127">
        <v>0</v>
      </c>
      <c r="E53" s="127"/>
      <c r="F53" s="127">
        <v>0</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1</v>
      </c>
      <c r="D76" s="126">
        <f>SUM(D77:D87)</f>
        <v>0</v>
      </c>
      <c r="E76" s="127"/>
      <c r="F76" s="126">
        <f>SUM(F77:F87)</f>
        <v>1</v>
      </c>
      <c r="G76" s="51"/>
    </row>
    <row r="77" spans="1:7" x14ac:dyDescent="0.35">
      <c r="A77" s="51" t="s">
        <v>552</v>
      </c>
      <c r="B77" s="68" t="s">
        <v>310</v>
      </c>
      <c r="C77" s="127">
        <v>0</v>
      </c>
      <c r="D77" s="127">
        <v>0</v>
      </c>
      <c r="E77" s="127"/>
      <c r="F77" s="127">
        <v>0</v>
      </c>
      <c r="G77" s="51"/>
    </row>
    <row r="78" spans="1:7" x14ac:dyDescent="0.35">
      <c r="A78" s="51" t="s">
        <v>553</v>
      </c>
      <c r="B78" s="51" t="s">
        <v>546</v>
      </c>
      <c r="C78" s="127">
        <v>1</v>
      </c>
      <c r="D78" s="127">
        <v>0</v>
      </c>
      <c r="E78" s="127"/>
      <c r="F78" s="127">
        <v>1</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outlineLevel="1" x14ac:dyDescent="0.35">
      <c r="A88" s="51" t="s">
        <v>563</v>
      </c>
      <c r="B88" s="80" t="s">
        <v>142</v>
      </c>
      <c r="C88" s="127"/>
      <c r="D88" s="127"/>
      <c r="E88" s="127"/>
      <c r="F88" s="127"/>
      <c r="G88" s="51"/>
    </row>
    <row r="89" spans="1:7" outlineLevel="1" x14ac:dyDescent="0.35">
      <c r="A89" s="51" t="s">
        <v>564</v>
      </c>
      <c r="B89" s="80" t="s">
        <v>142</v>
      </c>
      <c r="C89" s="127"/>
      <c r="D89" s="127"/>
      <c r="E89" s="127"/>
      <c r="F89" s="127"/>
      <c r="G89" s="51"/>
    </row>
    <row r="90" spans="1:7" outlineLevel="1" x14ac:dyDescent="0.35">
      <c r="A90" s="51" t="s">
        <v>565</v>
      </c>
      <c r="B90" s="80" t="s">
        <v>142</v>
      </c>
      <c r="C90" s="127"/>
      <c r="D90" s="127"/>
      <c r="E90" s="127"/>
      <c r="F90" s="127"/>
      <c r="G90" s="51"/>
    </row>
    <row r="91" spans="1:7" outlineLevel="1" x14ac:dyDescent="0.35">
      <c r="A91" s="51" t="s">
        <v>566</v>
      </c>
      <c r="B91" s="80" t="s">
        <v>142</v>
      </c>
      <c r="C91" s="127"/>
      <c r="D91" s="127"/>
      <c r="E91" s="127"/>
      <c r="F91" s="127"/>
      <c r="G91" s="51"/>
    </row>
    <row r="92" spans="1:7" outlineLevel="1" x14ac:dyDescent="0.35">
      <c r="A92" s="51" t="s">
        <v>567</v>
      </c>
      <c r="B92" s="80" t="s">
        <v>142</v>
      </c>
      <c r="C92" s="127"/>
      <c r="D92" s="127"/>
      <c r="E92" s="127"/>
      <c r="F92" s="127"/>
      <c r="G92" s="51"/>
    </row>
    <row r="93" spans="1:7" outlineLevel="1" x14ac:dyDescent="0.35">
      <c r="A93" s="51" t="s">
        <v>568</v>
      </c>
      <c r="B93" s="80" t="s">
        <v>142</v>
      </c>
      <c r="C93" s="127"/>
      <c r="D93" s="127"/>
      <c r="E93" s="127"/>
      <c r="F93" s="127"/>
      <c r="G93" s="51"/>
    </row>
    <row r="94" spans="1:7" outlineLevel="1" x14ac:dyDescent="0.35">
      <c r="A94" s="51" t="s">
        <v>569</v>
      </c>
      <c r="B94" s="80" t="s">
        <v>142</v>
      </c>
      <c r="C94" s="127"/>
      <c r="D94" s="127"/>
      <c r="E94" s="127"/>
      <c r="F94" s="127"/>
      <c r="G94" s="51"/>
    </row>
    <row r="95" spans="1:7" outlineLevel="1" x14ac:dyDescent="0.35">
      <c r="A95" s="51" t="s">
        <v>570</v>
      </c>
      <c r="B95" s="80" t="s">
        <v>142</v>
      </c>
      <c r="C95" s="127"/>
      <c r="D95" s="127"/>
      <c r="E95" s="127"/>
      <c r="F95" s="127"/>
      <c r="G95" s="51"/>
    </row>
    <row r="96" spans="1:7" outlineLevel="1" x14ac:dyDescent="0.35">
      <c r="A96" s="51" t="s">
        <v>571</v>
      </c>
      <c r="B96" s="80" t="s">
        <v>142</v>
      </c>
      <c r="C96" s="127"/>
      <c r="D96" s="127"/>
      <c r="E96" s="127"/>
      <c r="F96" s="127"/>
      <c r="G96" s="51"/>
    </row>
    <row r="97" spans="1:7" outlineLevel="1" x14ac:dyDescent="0.35">
      <c r="A97" s="51" t="s">
        <v>572</v>
      </c>
      <c r="B97" s="80" t="s">
        <v>142</v>
      </c>
      <c r="C97" s="127"/>
      <c r="D97" s="127"/>
      <c r="E97" s="127"/>
      <c r="F97" s="127"/>
      <c r="G97" s="51"/>
    </row>
    <row r="98" spans="1:7" ht="15" customHeight="1" x14ac:dyDescent="0.35">
      <c r="A98" s="70"/>
      <c r="B98" s="137" t="s">
        <v>1538</v>
      </c>
      <c r="C98" s="70" t="s">
        <v>481</v>
      </c>
      <c r="D98" s="70" t="s">
        <v>482</v>
      </c>
      <c r="E98" s="72"/>
      <c r="F98" s="73" t="s">
        <v>449</v>
      </c>
      <c r="G98" s="73"/>
    </row>
    <row r="99" spans="1:7" ht="15" customHeight="1" x14ac:dyDescent="0.35">
      <c r="A99" s="51" t="s">
        <v>573</v>
      </c>
      <c r="B99" s="68" t="s">
        <v>2410</v>
      </c>
      <c r="C99" s="127">
        <v>6.3964187963424554E-2</v>
      </c>
      <c r="D99" s="127">
        <v>0</v>
      </c>
      <c r="E99" s="127"/>
      <c r="F99" s="127">
        <f>C99</f>
        <v>6.3964187963424554E-2</v>
      </c>
      <c r="G99" s="51"/>
    </row>
    <row r="100" spans="1:7" x14ac:dyDescent="0.35">
      <c r="A100" s="51" t="s">
        <v>575</v>
      </c>
      <c r="B100" s="68" t="s">
        <v>2411</v>
      </c>
      <c r="C100" s="127">
        <v>9.895661794340288E-2</v>
      </c>
      <c r="D100" s="127">
        <v>0</v>
      </c>
      <c r="E100" s="127"/>
      <c r="F100" s="127">
        <f t="shared" ref="F100:F110" si="1">C100</f>
        <v>9.895661794340288E-2</v>
      </c>
      <c r="G100" s="51"/>
    </row>
    <row r="101" spans="1:7" x14ac:dyDescent="0.35">
      <c r="A101" s="51" t="s">
        <v>576</v>
      </c>
      <c r="B101" s="68" t="s">
        <v>2412</v>
      </c>
      <c r="C101" s="127">
        <v>0.14992564515888179</v>
      </c>
      <c r="D101" s="127">
        <v>0</v>
      </c>
      <c r="E101" s="127"/>
      <c r="F101" s="127">
        <f t="shared" si="1"/>
        <v>0.14992564515888179</v>
      </c>
      <c r="G101" s="51"/>
    </row>
    <row r="102" spans="1:7" x14ac:dyDescent="0.35">
      <c r="A102" s="51" t="s">
        <v>577</v>
      </c>
      <c r="B102" s="68" t="s">
        <v>2413</v>
      </c>
      <c r="C102" s="127">
        <v>3.5106304471818513E-2</v>
      </c>
      <c r="D102" s="127">
        <v>0</v>
      </c>
      <c r="E102" s="127"/>
      <c r="F102" s="127">
        <f t="shared" si="1"/>
        <v>3.5106304471818513E-2</v>
      </c>
      <c r="G102" s="51"/>
    </row>
    <row r="103" spans="1:7" x14ac:dyDescent="0.35">
      <c r="A103" s="51" t="s">
        <v>578</v>
      </c>
      <c r="B103" s="68" t="s">
        <v>2414</v>
      </c>
      <c r="C103" s="127">
        <v>8.0160105018597647E-2</v>
      </c>
      <c r="D103" s="127">
        <v>0</v>
      </c>
      <c r="E103" s="127"/>
      <c r="F103" s="127">
        <f t="shared" si="1"/>
        <v>8.0160105018597647E-2</v>
      </c>
      <c r="G103" s="51"/>
    </row>
    <row r="104" spans="1:7" x14ac:dyDescent="0.35">
      <c r="A104" s="51" t="s">
        <v>579</v>
      </c>
      <c r="B104" s="68" t="s">
        <v>2415</v>
      </c>
      <c r="C104" s="127">
        <v>9.4794725975454172E-2</v>
      </c>
      <c r="D104" s="127">
        <v>0</v>
      </c>
      <c r="E104" s="127"/>
      <c r="F104" s="127">
        <f t="shared" si="1"/>
        <v>9.4794725975454172E-2</v>
      </c>
      <c r="G104" s="51"/>
    </row>
    <row r="105" spans="1:7" x14ac:dyDescent="0.35">
      <c r="A105" s="51" t="s">
        <v>580</v>
      </c>
      <c r="B105" s="68" t="s">
        <v>2416</v>
      </c>
      <c r="C105" s="127">
        <v>0.17598450975277363</v>
      </c>
      <c r="D105" s="127">
        <v>0</v>
      </c>
      <c r="E105" s="127"/>
      <c r="F105" s="127">
        <f t="shared" si="1"/>
        <v>0.17598450975277363</v>
      </c>
      <c r="G105" s="51"/>
    </row>
    <row r="106" spans="1:7" x14ac:dyDescent="0.35">
      <c r="A106" s="51" t="s">
        <v>581</v>
      </c>
      <c r="B106" s="68" t="s">
        <v>2417</v>
      </c>
      <c r="C106" s="127">
        <v>0.1044808163619262</v>
      </c>
      <c r="D106" s="127">
        <v>0</v>
      </c>
      <c r="E106" s="127"/>
      <c r="F106" s="127">
        <f t="shared" si="1"/>
        <v>0.1044808163619262</v>
      </c>
      <c r="G106" s="51"/>
    </row>
    <row r="107" spans="1:7" x14ac:dyDescent="0.35">
      <c r="A107" s="51" t="s">
        <v>582</v>
      </c>
      <c r="B107" s="68" t="s">
        <v>2418</v>
      </c>
      <c r="C107" s="127">
        <v>4.457255630592509E-2</v>
      </c>
      <c r="D107" s="127">
        <v>0</v>
      </c>
      <c r="E107" s="127"/>
      <c r="F107" s="127">
        <f t="shared" si="1"/>
        <v>4.457255630592509E-2</v>
      </c>
      <c r="G107" s="51"/>
    </row>
    <row r="108" spans="1:7" x14ac:dyDescent="0.35">
      <c r="A108" s="51" t="s">
        <v>583</v>
      </c>
      <c r="B108" s="68" t="s">
        <v>2419</v>
      </c>
      <c r="C108" s="127">
        <v>9.4434043029659701E-2</v>
      </c>
      <c r="D108" s="127">
        <v>0</v>
      </c>
      <c r="E108" s="127"/>
      <c r="F108" s="127">
        <f t="shared" si="1"/>
        <v>9.4434043029659701E-2</v>
      </c>
      <c r="G108" s="51"/>
    </row>
    <row r="109" spans="1:7" x14ac:dyDescent="0.35">
      <c r="A109" s="51" t="s">
        <v>584</v>
      </c>
      <c r="B109" s="68" t="s">
        <v>2420</v>
      </c>
      <c r="C109" s="127">
        <v>5.47670202966817E-2</v>
      </c>
      <c r="D109" s="127">
        <v>0</v>
      </c>
      <c r="E109" s="127"/>
      <c r="F109" s="127">
        <f t="shared" si="1"/>
        <v>5.47670202966817E-2</v>
      </c>
      <c r="G109" s="51"/>
    </row>
    <row r="110" spans="1:7" x14ac:dyDescent="0.35">
      <c r="A110" s="51" t="s">
        <v>585</v>
      </c>
      <c r="B110" s="68" t="s">
        <v>2421</v>
      </c>
      <c r="C110" s="127">
        <v>2.8534677214541362E-3</v>
      </c>
      <c r="D110" s="127">
        <v>0</v>
      </c>
      <c r="E110" s="127"/>
      <c r="F110" s="127">
        <f t="shared" si="1"/>
        <v>2.8534677214541362E-3</v>
      </c>
      <c r="G110" s="51"/>
    </row>
    <row r="111" spans="1:7" x14ac:dyDescent="0.35">
      <c r="A111" s="51" t="s">
        <v>586</v>
      </c>
      <c r="B111" s="68"/>
      <c r="C111" s="127"/>
      <c r="D111" s="127"/>
      <c r="E111" s="127"/>
      <c r="F111" s="127"/>
      <c r="G111" s="51"/>
    </row>
    <row r="112" spans="1:7" x14ac:dyDescent="0.35">
      <c r="A112" s="51" t="s">
        <v>587</v>
      </c>
      <c r="B112" s="68"/>
      <c r="C112" s="127"/>
      <c r="D112" s="127"/>
      <c r="E112" s="127"/>
      <c r="F112" s="127"/>
      <c r="G112" s="51"/>
    </row>
    <row r="113" spans="1:7" x14ac:dyDescent="0.35">
      <c r="A113" s="51" t="s">
        <v>588</v>
      </c>
      <c r="B113" s="68"/>
      <c r="C113" s="127"/>
      <c r="D113" s="127"/>
      <c r="E113" s="127"/>
      <c r="F113" s="127"/>
      <c r="G113" s="51"/>
    </row>
    <row r="114" spans="1:7" x14ac:dyDescent="0.35">
      <c r="A114" s="51" t="s">
        <v>589</v>
      </c>
      <c r="B114" s="68"/>
      <c r="C114" s="127"/>
      <c r="D114" s="127"/>
      <c r="E114" s="127"/>
      <c r="F114" s="127"/>
      <c r="G114" s="51"/>
    </row>
    <row r="115" spans="1:7" x14ac:dyDescent="0.35">
      <c r="A115" s="51" t="s">
        <v>590</v>
      </c>
      <c r="B115" s="68"/>
      <c r="C115" s="127"/>
      <c r="D115" s="127"/>
      <c r="E115" s="127"/>
      <c r="F115" s="127"/>
      <c r="G115" s="51"/>
    </row>
    <row r="116" spans="1:7" x14ac:dyDescent="0.35">
      <c r="A116" s="51" t="s">
        <v>591</v>
      </c>
      <c r="B116" s="68"/>
      <c r="C116" s="127"/>
      <c r="D116" s="127"/>
      <c r="E116" s="127"/>
      <c r="F116" s="127"/>
      <c r="G116" s="51"/>
    </row>
    <row r="117" spans="1:7" x14ac:dyDescent="0.35">
      <c r="A117" s="51" t="s">
        <v>592</v>
      </c>
      <c r="B117" s="68"/>
      <c r="C117" s="127"/>
      <c r="D117" s="127"/>
      <c r="E117" s="127"/>
      <c r="F117" s="127"/>
      <c r="G117" s="51"/>
    </row>
    <row r="118" spans="1:7" x14ac:dyDescent="0.35">
      <c r="A118" s="51" t="s">
        <v>593</v>
      </c>
      <c r="B118" s="68"/>
      <c r="C118" s="127"/>
      <c r="D118" s="127"/>
      <c r="E118" s="127"/>
      <c r="F118" s="127"/>
      <c r="G118" s="51"/>
    </row>
    <row r="119" spans="1:7" x14ac:dyDescent="0.35">
      <c r="A119" s="51" t="s">
        <v>594</v>
      </c>
      <c r="B119" s="68"/>
      <c r="C119" s="127"/>
      <c r="D119" s="127"/>
      <c r="E119" s="127"/>
      <c r="F119" s="127"/>
      <c r="G119" s="51"/>
    </row>
    <row r="120" spans="1:7" x14ac:dyDescent="0.35">
      <c r="A120" s="51" t="s">
        <v>595</v>
      </c>
      <c r="B120" s="68"/>
      <c r="C120" s="127"/>
      <c r="D120" s="127"/>
      <c r="E120" s="127"/>
      <c r="F120" s="127"/>
      <c r="G120" s="51"/>
    </row>
    <row r="121" spans="1:7" x14ac:dyDescent="0.35">
      <c r="A121" s="51" t="s">
        <v>596</v>
      </c>
      <c r="B121" s="68"/>
      <c r="C121" s="127"/>
      <c r="D121" s="127"/>
      <c r="E121" s="127"/>
      <c r="F121" s="127"/>
      <c r="G121" s="51"/>
    </row>
    <row r="122" spans="1:7" x14ac:dyDescent="0.35">
      <c r="A122" s="51" t="s">
        <v>597</v>
      </c>
      <c r="B122" s="68"/>
      <c r="C122" s="127"/>
      <c r="D122" s="127"/>
      <c r="E122" s="127"/>
      <c r="F122" s="127"/>
      <c r="G122" s="51"/>
    </row>
    <row r="123" spans="1:7" x14ac:dyDescent="0.35">
      <c r="A123" s="51" t="s">
        <v>598</v>
      </c>
      <c r="B123" s="68"/>
      <c r="C123" s="127"/>
      <c r="D123" s="127"/>
      <c r="E123" s="127"/>
      <c r="F123" s="127"/>
      <c r="G123" s="51"/>
    </row>
    <row r="124" spans="1:7" x14ac:dyDescent="0.35">
      <c r="A124" s="51" t="s">
        <v>599</v>
      </c>
      <c r="B124" s="68"/>
      <c r="C124" s="127"/>
      <c r="D124" s="127"/>
      <c r="E124" s="127"/>
      <c r="F124" s="127"/>
      <c r="G124" s="51"/>
    </row>
    <row r="125" spans="1:7" x14ac:dyDescent="0.35">
      <c r="A125" s="51" t="s">
        <v>600</v>
      </c>
      <c r="B125" s="68"/>
      <c r="C125" s="127"/>
      <c r="D125" s="127"/>
      <c r="E125" s="127"/>
      <c r="F125" s="127"/>
      <c r="G125" s="51"/>
    </row>
    <row r="126" spans="1:7" x14ac:dyDescent="0.35">
      <c r="A126" s="51" t="s">
        <v>601</v>
      </c>
      <c r="B126" s="68"/>
      <c r="C126" s="127"/>
      <c r="D126" s="127"/>
      <c r="E126" s="127"/>
      <c r="F126" s="127"/>
      <c r="G126" s="51"/>
    </row>
    <row r="127" spans="1:7" x14ac:dyDescent="0.35">
      <c r="A127" s="51" t="s">
        <v>602</v>
      </c>
      <c r="B127" s="68"/>
      <c r="C127" s="127"/>
      <c r="D127" s="127"/>
      <c r="E127" s="127"/>
      <c r="F127" s="127"/>
      <c r="G127" s="51"/>
    </row>
    <row r="128" spans="1:7" x14ac:dyDescent="0.35">
      <c r="A128" s="51" t="s">
        <v>603</v>
      </c>
      <c r="B128" s="68"/>
      <c r="C128" s="127"/>
      <c r="D128" s="127"/>
      <c r="E128" s="127"/>
      <c r="F128" s="127"/>
      <c r="G128" s="51"/>
    </row>
    <row r="129" spans="1:7" x14ac:dyDescent="0.35">
      <c r="A129" s="51" t="s">
        <v>604</v>
      </c>
      <c r="B129" s="68"/>
      <c r="C129" s="127"/>
      <c r="D129" s="127"/>
      <c r="E129" s="127"/>
      <c r="F129" s="127"/>
      <c r="G129" s="51"/>
    </row>
    <row r="130" spans="1:7" x14ac:dyDescent="0.35">
      <c r="A130" s="51" t="s">
        <v>1501</v>
      </c>
      <c r="B130" s="68"/>
      <c r="C130" s="127"/>
      <c r="D130" s="127"/>
      <c r="E130" s="127"/>
      <c r="F130" s="127"/>
      <c r="G130" s="51"/>
    </row>
    <row r="131" spans="1:7" x14ac:dyDescent="0.35">
      <c r="A131" s="51" t="s">
        <v>1502</v>
      </c>
      <c r="B131" s="68"/>
      <c r="C131" s="127"/>
      <c r="D131" s="127"/>
      <c r="E131" s="127"/>
      <c r="F131" s="127"/>
      <c r="G131" s="51"/>
    </row>
    <row r="132" spans="1:7" x14ac:dyDescent="0.35">
      <c r="A132" s="51" t="s">
        <v>1503</v>
      </c>
      <c r="B132" s="68"/>
      <c r="C132" s="127"/>
      <c r="D132" s="127"/>
      <c r="E132" s="127"/>
      <c r="F132" s="127"/>
      <c r="G132" s="51"/>
    </row>
    <row r="133" spans="1:7" x14ac:dyDescent="0.35">
      <c r="A133" s="51" t="s">
        <v>1504</v>
      </c>
      <c r="B133" s="68"/>
      <c r="C133" s="127"/>
      <c r="D133" s="127"/>
      <c r="E133" s="127"/>
      <c r="F133" s="127"/>
      <c r="G133" s="51"/>
    </row>
    <row r="134" spans="1:7" x14ac:dyDescent="0.35">
      <c r="A134" s="51" t="s">
        <v>1505</v>
      </c>
      <c r="B134" s="68"/>
      <c r="C134" s="127"/>
      <c r="D134" s="127"/>
      <c r="E134" s="127"/>
      <c r="F134" s="127"/>
      <c r="G134" s="51"/>
    </row>
    <row r="135" spans="1:7" x14ac:dyDescent="0.35">
      <c r="A135" s="51" t="s">
        <v>1506</v>
      </c>
      <c r="B135" s="68"/>
      <c r="C135" s="127"/>
      <c r="D135" s="127"/>
      <c r="E135" s="127"/>
      <c r="F135" s="127"/>
      <c r="G135" s="51"/>
    </row>
    <row r="136" spans="1:7" x14ac:dyDescent="0.35">
      <c r="A136" s="51" t="s">
        <v>1507</v>
      </c>
      <c r="B136" s="68"/>
      <c r="C136" s="127"/>
      <c r="D136" s="127"/>
      <c r="E136" s="127"/>
      <c r="F136" s="127"/>
      <c r="G136" s="51"/>
    </row>
    <row r="137" spans="1:7" x14ac:dyDescent="0.35">
      <c r="A137" s="51" t="s">
        <v>1508</v>
      </c>
      <c r="B137" s="68"/>
      <c r="C137" s="127"/>
      <c r="D137" s="127"/>
      <c r="E137" s="127"/>
      <c r="F137" s="127"/>
      <c r="G137" s="51"/>
    </row>
    <row r="138" spans="1:7" x14ac:dyDescent="0.35">
      <c r="A138" s="51" t="s">
        <v>1509</v>
      </c>
      <c r="B138" s="68"/>
      <c r="C138" s="127"/>
      <c r="D138" s="127"/>
      <c r="E138" s="127"/>
      <c r="F138" s="127"/>
      <c r="G138" s="51"/>
    </row>
    <row r="139" spans="1:7" x14ac:dyDescent="0.35">
      <c r="A139" s="51" t="s">
        <v>1510</v>
      </c>
      <c r="B139" s="68"/>
      <c r="C139" s="127"/>
      <c r="D139" s="127"/>
      <c r="E139" s="127"/>
      <c r="F139" s="127"/>
      <c r="G139" s="51"/>
    </row>
    <row r="140" spans="1:7" x14ac:dyDescent="0.35">
      <c r="A140" s="51" t="s">
        <v>1511</v>
      </c>
      <c r="B140" s="68"/>
      <c r="C140" s="127"/>
      <c r="D140" s="127"/>
      <c r="E140" s="127"/>
      <c r="F140" s="127"/>
      <c r="G140" s="51"/>
    </row>
    <row r="141" spans="1:7" x14ac:dyDescent="0.35">
      <c r="A141" s="51" t="s">
        <v>1512</v>
      </c>
      <c r="B141" s="68"/>
      <c r="C141" s="127"/>
      <c r="D141" s="127"/>
      <c r="E141" s="127"/>
      <c r="F141" s="127"/>
      <c r="G141" s="51"/>
    </row>
    <row r="142" spans="1:7" x14ac:dyDescent="0.35">
      <c r="A142" s="51" t="s">
        <v>1513</v>
      </c>
      <c r="B142" s="68"/>
      <c r="C142" s="127"/>
      <c r="D142" s="127"/>
      <c r="E142" s="127"/>
      <c r="F142" s="127"/>
      <c r="G142" s="51"/>
    </row>
    <row r="143" spans="1:7" x14ac:dyDescent="0.35">
      <c r="A143" s="51" t="s">
        <v>1514</v>
      </c>
      <c r="B143" s="68"/>
      <c r="C143" s="127"/>
      <c r="D143" s="127"/>
      <c r="E143" s="127"/>
      <c r="F143" s="127"/>
      <c r="G143" s="51"/>
    </row>
    <row r="144" spans="1:7" x14ac:dyDescent="0.35">
      <c r="A144" s="51" t="s">
        <v>1515</v>
      </c>
      <c r="B144" s="68"/>
      <c r="C144" s="127"/>
      <c r="D144" s="127"/>
      <c r="E144" s="127"/>
      <c r="F144" s="127"/>
      <c r="G144" s="51"/>
    </row>
    <row r="145" spans="1:7" x14ac:dyDescent="0.35">
      <c r="A145" s="51" t="s">
        <v>1516</v>
      </c>
      <c r="B145" s="68"/>
      <c r="C145" s="127"/>
      <c r="D145" s="127"/>
      <c r="E145" s="127"/>
      <c r="F145" s="127"/>
      <c r="G145" s="51"/>
    </row>
    <row r="146" spans="1:7" x14ac:dyDescent="0.35">
      <c r="A146" s="51" t="s">
        <v>1517</v>
      </c>
      <c r="B146" s="68"/>
      <c r="C146" s="127"/>
      <c r="D146" s="127"/>
      <c r="E146" s="127"/>
      <c r="F146" s="127"/>
      <c r="G146" s="51"/>
    </row>
    <row r="147" spans="1:7" x14ac:dyDescent="0.35">
      <c r="A147" s="51" t="s">
        <v>1518</v>
      </c>
      <c r="B147" s="68"/>
      <c r="C147" s="127"/>
      <c r="D147" s="127"/>
      <c r="E147" s="127"/>
      <c r="F147" s="127"/>
      <c r="G147" s="51"/>
    </row>
    <row r="148" spans="1:7" x14ac:dyDescent="0.35">
      <c r="A148" s="51" t="s">
        <v>1519</v>
      </c>
      <c r="B148" s="68"/>
      <c r="C148" s="127"/>
      <c r="D148" s="127"/>
      <c r="E148" s="127"/>
      <c r="F148" s="127"/>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0.72340838981765321</v>
      </c>
      <c r="D150" s="127">
        <v>0</v>
      </c>
      <c r="E150" s="128"/>
      <c r="F150" s="127">
        <f>C150</f>
        <v>0.72340838981765321</v>
      </c>
    </row>
    <row r="151" spans="1:7" x14ac:dyDescent="0.35">
      <c r="A151" s="51" t="s">
        <v>608</v>
      </c>
      <c r="B151" s="51" t="s">
        <v>609</v>
      </c>
      <c r="C151" s="127">
        <v>0.27659161018234679</v>
      </c>
      <c r="D151" s="127">
        <v>0</v>
      </c>
      <c r="E151" s="128"/>
      <c r="F151" s="127">
        <f t="shared" ref="F151:F152" si="2">C151</f>
        <v>0.27659161018234679</v>
      </c>
    </row>
    <row r="152" spans="1:7" x14ac:dyDescent="0.35">
      <c r="A152" s="51" t="s">
        <v>610</v>
      </c>
      <c r="B152" s="51" t="s">
        <v>138</v>
      </c>
      <c r="C152" s="127">
        <v>0</v>
      </c>
      <c r="D152" s="127">
        <v>0</v>
      </c>
      <c r="E152" s="128"/>
      <c r="F152" s="127">
        <f t="shared" si="2"/>
        <v>0</v>
      </c>
    </row>
    <row r="153" spans="1:7" outlineLevel="1" x14ac:dyDescent="0.35">
      <c r="A153" s="51" t="s">
        <v>611</v>
      </c>
      <c r="C153" s="127"/>
      <c r="D153" s="127"/>
      <c r="E153" s="128"/>
      <c r="F153" s="127"/>
    </row>
    <row r="154" spans="1:7" outlineLevel="1" x14ac:dyDescent="0.35">
      <c r="A154" s="51" t="s">
        <v>612</v>
      </c>
      <c r="C154" s="127"/>
      <c r="D154" s="127"/>
      <c r="E154" s="128"/>
      <c r="F154" s="127"/>
    </row>
    <row r="155" spans="1:7" outlineLevel="1" x14ac:dyDescent="0.35">
      <c r="A155" s="51" t="s">
        <v>613</v>
      </c>
      <c r="C155" s="127"/>
      <c r="D155" s="127"/>
      <c r="E155" s="128"/>
      <c r="F155" s="127"/>
    </row>
    <row r="156" spans="1:7" outlineLevel="1" x14ac:dyDescent="0.35">
      <c r="A156" s="51" t="s">
        <v>614</v>
      </c>
      <c r="C156" s="127"/>
      <c r="D156" s="127"/>
      <c r="E156" s="128"/>
      <c r="F156" s="127"/>
    </row>
    <row r="157" spans="1:7" outlineLevel="1" x14ac:dyDescent="0.35">
      <c r="A157" s="51" t="s">
        <v>615</v>
      </c>
      <c r="C157" s="127"/>
      <c r="D157" s="127"/>
      <c r="E157" s="128"/>
      <c r="F157" s="127"/>
    </row>
    <row r="158" spans="1:7" outlineLevel="1" x14ac:dyDescent="0.35">
      <c r="A158" s="51" t="s">
        <v>616</v>
      </c>
      <c r="C158" s="127"/>
      <c r="D158" s="127"/>
      <c r="E158" s="128"/>
      <c r="F158" s="127"/>
    </row>
    <row r="159" spans="1:7" ht="15" customHeight="1" x14ac:dyDescent="0.35">
      <c r="A159" s="70"/>
      <c r="B159" s="71" t="s">
        <v>617</v>
      </c>
      <c r="C159" s="70" t="s">
        <v>481</v>
      </c>
      <c r="D159" s="70" t="s">
        <v>482</v>
      </c>
      <c r="E159" s="72"/>
      <c r="F159" s="73" t="s">
        <v>449</v>
      </c>
      <c r="G159" s="73"/>
    </row>
    <row r="160" spans="1:7" x14ac:dyDescent="0.35">
      <c r="A160" s="51" t="s">
        <v>618</v>
      </c>
      <c r="B160" s="51" t="s">
        <v>619</v>
      </c>
      <c r="C160" s="127">
        <v>0.26011738963900499</v>
      </c>
      <c r="D160" s="127">
        <v>0</v>
      </c>
      <c r="E160" s="128"/>
      <c r="F160" s="127">
        <f>C160</f>
        <v>0.26011738963900499</v>
      </c>
    </row>
    <row r="161" spans="1:7" x14ac:dyDescent="0.35">
      <c r="A161" s="51" t="s">
        <v>620</v>
      </c>
      <c r="B161" s="51" t="s">
        <v>621</v>
      </c>
      <c r="C161" s="127">
        <v>0.73988261036099501</v>
      </c>
      <c r="D161" s="127">
        <v>0</v>
      </c>
      <c r="E161" s="128"/>
      <c r="F161" s="127">
        <f t="shared" ref="F161:F162" si="3">C161</f>
        <v>0.73988261036099501</v>
      </c>
    </row>
    <row r="162" spans="1:7" x14ac:dyDescent="0.35">
      <c r="A162" s="51" t="s">
        <v>622</v>
      </c>
      <c r="B162" s="51" t="s">
        <v>138</v>
      </c>
      <c r="C162" s="127">
        <v>0</v>
      </c>
      <c r="D162" s="127">
        <v>0</v>
      </c>
      <c r="E162" s="128"/>
      <c r="F162" s="127">
        <f t="shared" si="3"/>
        <v>0</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449</v>
      </c>
      <c r="G169" s="73"/>
    </row>
    <row r="170" spans="1:7" x14ac:dyDescent="0.35">
      <c r="A170" s="51" t="s">
        <v>630</v>
      </c>
      <c r="B170" s="47" t="s">
        <v>631</v>
      </c>
      <c r="C170" s="127">
        <v>1.392670969313729E-2</v>
      </c>
      <c r="D170" s="127">
        <v>0</v>
      </c>
      <c r="E170" s="128"/>
      <c r="F170" s="127">
        <f>C170</f>
        <v>1.392670969313729E-2</v>
      </c>
    </row>
    <row r="171" spans="1:7" x14ac:dyDescent="0.35">
      <c r="A171" s="51" t="s">
        <v>632</v>
      </c>
      <c r="B171" s="47" t="s">
        <v>2143</v>
      </c>
      <c r="C171" s="127">
        <v>0.11526000913854953</v>
      </c>
      <c r="D171" s="127">
        <v>0</v>
      </c>
      <c r="E171" s="128"/>
      <c r="F171" s="127">
        <f t="shared" ref="F171:F174" si="4">C171</f>
        <v>0.11526000913854953</v>
      </c>
    </row>
    <row r="172" spans="1:7" x14ac:dyDescent="0.35">
      <c r="A172" s="51" t="s">
        <v>634</v>
      </c>
      <c r="B172" s="47" t="s">
        <v>2144</v>
      </c>
      <c r="C172" s="127">
        <v>4.5921659362362262E-2</v>
      </c>
      <c r="D172" s="127">
        <v>0</v>
      </c>
      <c r="E172" s="127"/>
      <c r="F172" s="127">
        <f t="shared" si="4"/>
        <v>4.5921659362362262E-2</v>
      </c>
    </row>
    <row r="173" spans="1:7" x14ac:dyDescent="0.35">
      <c r="A173" s="51" t="s">
        <v>636</v>
      </c>
      <c r="B173" s="47" t="s">
        <v>2145</v>
      </c>
      <c r="C173" s="127">
        <v>0.24942547068364415</v>
      </c>
      <c r="D173" s="127">
        <v>0</v>
      </c>
      <c r="E173" s="127"/>
      <c r="F173" s="127">
        <f t="shared" si="4"/>
        <v>0.24942547068364415</v>
      </c>
    </row>
    <row r="174" spans="1:7" x14ac:dyDescent="0.35">
      <c r="A174" s="51" t="s">
        <v>638</v>
      </c>
      <c r="B174" s="47" t="s">
        <v>2146</v>
      </c>
      <c r="C174" s="127">
        <v>0.57546615112230692</v>
      </c>
      <c r="D174" s="127">
        <v>0</v>
      </c>
      <c r="E174" s="127"/>
      <c r="F174" s="127">
        <f t="shared" si="4"/>
        <v>0.57546615112230692</v>
      </c>
    </row>
    <row r="175" spans="1:7" outlineLevel="1" x14ac:dyDescent="0.35">
      <c r="A175" s="51" t="s">
        <v>640</v>
      </c>
      <c r="B175" s="66"/>
      <c r="C175" s="127"/>
      <c r="D175" s="127"/>
      <c r="E175" s="127"/>
      <c r="F175" s="127"/>
    </row>
    <row r="176" spans="1:7" outlineLevel="1" x14ac:dyDescent="0.35">
      <c r="A176" s="51" t="s">
        <v>641</v>
      </c>
      <c r="B176" s="66"/>
      <c r="C176" s="127"/>
      <c r="D176" s="127"/>
      <c r="E176" s="127"/>
      <c r="F176" s="127"/>
    </row>
    <row r="177" spans="1:7" outlineLevel="1" x14ac:dyDescent="0.35">
      <c r="A177" s="51" t="s">
        <v>642</v>
      </c>
      <c r="B177" s="47"/>
      <c r="C177" s="127"/>
      <c r="D177" s="127"/>
      <c r="E177" s="127"/>
      <c r="F177" s="127"/>
    </row>
    <row r="178" spans="1:7" outlineLevel="1" x14ac:dyDescent="0.35">
      <c r="A178" s="51" t="s">
        <v>643</v>
      </c>
      <c r="B178" s="47"/>
      <c r="C178" s="127"/>
      <c r="D178" s="127"/>
      <c r="E178" s="127"/>
      <c r="F178" s="127"/>
    </row>
    <row r="179" spans="1:7" ht="15" customHeight="1" x14ac:dyDescent="0.35">
      <c r="A179" s="70"/>
      <c r="B179" s="137" t="s">
        <v>644</v>
      </c>
      <c r="C179" s="70" t="s">
        <v>481</v>
      </c>
      <c r="D179" s="70" t="s">
        <v>482</v>
      </c>
      <c r="E179" s="70"/>
      <c r="F179" s="70" t="s">
        <v>449</v>
      </c>
      <c r="G179" s="73"/>
    </row>
    <row r="180" spans="1:7" x14ac:dyDescent="0.35">
      <c r="A180" s="51" t="s">
        <v>645</v>
      </c>
      <c r="B180" s="51" t="s">
        <v>646</v>
      </c>
      <c r="C180" s="156">
        <v>1.6713401557200115E-2</v>
      </c>
      <c r="D180" s="156">
        <v>0</v>
      </c>
      <c r="E180" s="128"/>
      <c r="F180" s="156">
        <v>1.6713401557200115E-2</v>
      </c>
    </row>
    <row r="181" spans="1:7" outlineLevel="1" x14ac:dyDescent="0.35">
      <c r="A181" s="51" t="s">
        <v>2009</v>
      </c>
      <c r="B181" s="121" t="s">
        <v>2008</v>
      </c>
      <c r="C181" s="156">
        <v>1.6713401557200115E-2</v>
      </c>
      <c r="D181" s="156">
        <f>D180</f>
        <v>0</v>
      </c>
      <c r="E181" s="128"/>
      <c r="F181" s="156">
        <v>1.6713401557200115E-2</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v>108.035</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2388</v>
      </c>
      <c r="C190" s="132">
        <v>22.588032809999998</v>
      </c>
      <c r="D190" s="133">
        <v>9946</v>
      </c>
      <c r="E190" s="65"/>
      <c r="F190" s="139">
        <f>IF($C$214=0,"",IF(C190="[for completion]","",IF(C190="","",C190/$C$214)))</f>
        <v>8.1550100696625759E-4</v>
      </c>
      <c r="G190" s="139">
        <f>IF($D$214=0,"",IF(D190="[for completion]","",IF(D190="","",D190/$D$214)))</f>
        <v>3.8793523751574792E-2</v>
      </c>
    </row>
    <row r="191" spans="1:7" x14ac:dyDescent="0.35">
      <c r="A191" s="51" t="s">
        <v>658</v>
      </c>
      <c r="B191" s="68" t="s">
        <v>2389</v>
      </c>
      <c r="C191" s="132">
        <v>69.33981648999999</v>
      </c>
      <c r="D191" s="133">
        <v>9210</v>
      </c>
      <c r="E191" s="65"/>
      <c r="F191" s="139">
        <f t="shared" ref="F191:F213" si="5">IF($C$214=0,"",IF(C191="[for completion]","",IF(C191="","",C191/$C$214)))</f>
        <v>2.5033915368414287E-3</v>
      </c>
      <c r="G191" s="139">
        <f t="shared" ref="G191:G213" si="6">IF($D$214=0,"",IF(D191="[for completion]","",IF(D191="","",D191/$D$214)))</f>
        <v>3.5922818595616711E-2</v>
      </c>
    </row>
    <row r="192" spans="1:7" x14ac:dyDescent="0.35">
      <c r="A192" s="51" t="s">
        <v>659</v>
      </c>
      <c r="B192" s="68" t="s">
        <v>2390</v>
      </c>
      <c r="C192" s="132">
        <v>502.13737308999998</v>
      </c>
      <c r="D192" s="133">
        <v>28647</v>
      </c>
      <c r="E192" s="65"/>
      <c r="F192" s="139">
        <f t="shared" si="5"/>
        <v>1.8128782476754621E-2</v>
      </c>
      <c r="G192" s="139">
        <f t="shared" si="6"/>
        <v>0.11173517744936287</v>
      </c>
    </row>
    <row r="193" spans="1:7" x14ac:dyDescent="0.35">
      <c r="A193" s="51" t="s">
        <v>660</v>
      </c>
      <c r="B193" s="68" t="s">
        <v>2391</v>
      </c>
      <c r="C193" s="132">
        <v>1597.9649736700001</v>
      </c>
      <c r="D193" s="133">
        <v>43118</v>
      </c>
      <c r="E193" s="65"/>
      <c r="F193" s="139">
        <f t="shared" si="5"/>
        <v>5.7691701445899156E-2</v>
      </c>
      <c r="G193" s="139">
        <f t="shared" si="6"/>
        <v>0.16817807732962015</v>
      </c>
    </row>
    <row r="194" spans="1:7" x14ac:dyDescent="0.35">
      <c r="A194" s="51" t="s">
        <v>661</v>
      </c>
      <c r="B194" s="68" t="s">
        <v>2392</v>
      </c>
      <c r="C194" s="132">
        <v>2156.2174582299999</v>
      </c>
      <c r="D194" s="133">
        <v>34749</v>
      </c>
      <c r="E194" s="65"/>
      <c r="F194" s="139">
        <f t="shared" si="5"/>
        <v>7.7846420855486154E-2</v>
      </c>
      <c r="G194" s="139">
        <f t="shared" si="6"/>
        <v>0.13553550742443921</v>
      </c>
    </row>
    <row r="195" spans="1:7" x14ac:dyDescent="0.35">
      <c r="A195" s="51" t="s">
        <v>662</v>
      </c>
      <c r="B195" s="68" t="s">
        <v>2393</v>
      </c>
      <c r="C195" s="132">
        <v>2483.0166513200002</v>
      </c>
      <c r="D195" s="133">
        <v>28474</v>
      </c>
      <c r="E195" s="65"/>
      <c r="F195" s="139">
        <f t="shared" si="5"/>
        <v>8.9644928201494195E-2</v>
      </c>
      <c r="G195" s="139">
        <f t="shared" si="6"/>
        <v>0.11106040572112816</v>
      </c>
    </row>
    <row r="196" spans="1:7" x14ac:dyDescent="0.35">
      <c r="A196" s="51" t="s">
        <v>663</v>
      </c>
      <c r="B196" s="68" t="s">
        <v>2394</v>
      </c>
      <c r="C196" s="132">
        <v>5158.9618650699995</v>
      </c>
      <c r="D196" s="133">
        <v>41876</v>
      </c>
      <c r="E196" s="65"/>
      <c r="F196" s="139">
        <f t="shared" si="5"/>
        <v>0.18625520120559394</v>
      </c>
      <c r="G196" s="139">
        <f t="shared" si="6"/>
        <v>0.16333376237894087</v>
      </c>
    </row>
    <row r="197" spans="1:7" x14ac:dyDescent="0.35">
      <c r="A197" s="51" t="s">
        <v>664</v>
      </c>
      <c r="B197" s="68" t="s">
        <v>2395</v>
      </c>
      <c r="C197" s="132">
        <v>4163.1740912599998</v>
      </c>
      <c r="D197" s="133">
        <v>24106</v>
      </c>
      <c r="E197" s="65"/>
      <c r="F197" s="139">
        <f t="shared" si="5"/>
        <v>0.15030404339130074</v>
      </c>
      <c r="G197" s="139">
        <f t="shared" si="6"/>
        <v>9.4023394686855208E-2</v>
      </c>
    </row>
    <row r="198" spans="1:7" x14ac:dyDescent="0.35">
      <c r="A198" s="51" t="s">
        <v>665</v>
      </c>
      <c r="B198" s="68" t="s">
        <v>2396</v>
      </c>
      <c r="C198" s="132">
        <v>3039.0659909299998</v>
      </c>
      <c r="D198" s="133">
        <v>13643</v>
      </c>
      <c r="E198" s="65"/>
      <c r="F198" s="139">
        <f t="shared" si="5"/>
        <v>0.10972010695606575</v>
      </c>
      <c r="G198" s="139">
        <f t="shared" si="6"/>
        <v>5.321335657980443E-2</v>
      </c>
    </row>
    <row r="199" spans="1:7" x14ac:dyDescent="0.35">
      <c r="A199" s="51" t="s">
        <v>666</v>
      </c>
      <c r="B199" s="68" t="s">
        <v>2397</v>
      </c>
      <c r="C199" s="132">
        <v>2161.2520836500003</v>
      </c>
      <c r="D199" s="133">
        <v>7931</v>
      </c>
      <c r="E199" s="68"/>
      <c r="F199" s="139">
        <f t="shared" si="5"/>
        <v>7.8028187109070252E-2</v>
      </c>
      <c r="G199" s="139">
        <f t="shared" si="6"/>
        <v>3.093418830421674E-2</v>
      </c>
    </row>
    <row r="200" spans="1:7" x14ac:dyDescent="0.35">
      <c r="A200" s="51" t="s">
        <v>667</v>
      </c>
      <c r="B200" s="68" t="s">
        <v>2398</v>
      </c>
      <c r="C200" s="132">
        <v>1540.6870495799999</v>
      </c>
      <c r="D200" s="133">
        <v>4766</v>
      </c>
      <c r="E200" s="68"/>
      <c r="F200" s="139">
        <f t="shared" si="5"/>
        <v>5.5623783218347579E-2</v>
      </c>
      <c r="G200" s="139">
        <f t="shared" si="6"/>
        <v>1.8589376050674188E-2</v>
      </c>
    </row>
    <row r="201" spans="1:7" x14ac:dyDescent="0.35">
      <c r="A201" s="51" t="s">
        <v>668</v>
      </c>
      <c r="B201" s="68" t="s">
        <v>2399</v>
      </c>
      <c r="C201" s="132">
        <v>1155.7898179700001</v>
      </c>
      <c r="D201" s="133">
        <v>3099</v>
      </c>
      <c r="E201" s="68"/>
      <c r="F201" s="139">
        <f t="shared" si="5"/>
        <v>4.1727748862601492E-2</v>
      </c>
      <c r="G201" s="139">
        <f t="shared" si="6"/>
        <v>1.2087384889013703E-2</v>
      </c>
    </row>
    <row r="202" spans="1:7" x14ac:dyDescent="0.35">
      <c r="A202" s="51" t="s">
        <v>669</v>
      </c>
      <c r="B202" s="68" t="s">
        <v>2400</v>
      </c>
      <c r="C202" s="132">
        <v>843.14594169000009</v>
      </c>
      <c r="D202" s="133">
        <v>1993</v>
      </c>
      <c r="E202" s="68"/>
      <c r="F202" s="139">
        <f t="shared" si="5"/>
        <v>3.0440294214700524E-2</v>
      </c>
      <c r="G202" s="139">
        <f t="shared" si="6"/>
        <v>7.7735263258484379E-3</v>
      </c>
    </row>
    <row r="203" spans="1:7" x14ac:dyDescent="0.35">
      <c r="A203" s="51" t="s">
        <v>670</v>
      </c>
      <c r="B203" s="68" t="s">
        <v>2401</v>
      </c>
      <c r="C203" s="132">
        <v>691.95536404999996</v>
      </c>
      <c r="D203" s="133">
        <v>1461</v>
      </c>
      <c r="E203" s="68"/>
      <c r="F203" s="139">
        <f t="shared" si="5"/>
        <v>2.4981825593446992E-2</v>
      </c>
      <c r="G203" s="139">
        <f t="shared" si="6"/>
        <v>5.6985057511613488E-3</v>
      </c>
    </row>
    <row r="204" spans="1:7" x14ac:dyDescent="0.35">
      <c r="A204" s="51" t="s">
        <v>671</v>
      </c>
      <c r="B204" s="68" t="s">
        <v>2402</v>
      </c>
      <c r="C204" s="132">
        <v>925.59824633000005</v>
      </c>
      <c r="D204" s="133">
        <v>1703</v>
      </c>
      <c r="E204" s="68"/>
      <c r="F204" s="139">
        <f t="shared" si="5"/>
        <v>3.3417088963769631E-2</v>
      </c>
      <c r="G204" s="139">
        <f t="shared" si="6"/>
        <v>6.6424060877671295E-3</v>
      </c>
    </row>
    <row r="205" spans="1:7" x14ac:dyDescent="0.35">
      <c r="A205" s="51" t="s">
        <v>672</v>
      </c>
      <c r="B205" s="68" t="s">
        <v>2403</v>
      </c>
      <c r="C205" s="132">
        <v>592.75630922000005</v>
      </c>
      <c r="D205" s="133">
        <v>918</v>
      </c>
      <c r="F205" s="139">
        <f t="shared" si="5"/>
        <v>2.1400419023674708E-2</v>
      </c>
      <c r="G205" s="139">
        <f t="shared" si="6"/>
        <v>3.580580615719451E-3</v>
      </c>
    </row>
    <row r="206" spans="1:7" x14ac:dyDescent="0.35">
      <c r="A206" s="51" t="s">
        <v>673</v>
      </c>
      <c r="B206" s="68" t="s">
        <v>2404</v>
      </c>
      <c r="C206" s="132">
        <v>309.69354313999997</v>
      </c>
      <c r="D206" s="133">
        <v>417</v>
      </c>
      <c r="E206" s="121"/>
      <c r="F206" s="139">
        <f t="shared" si="5"/>
        <v>1.1180938083718771E-2</v>
      </c>
      <c r="G206" s="139">
        <f t="shared" si="6"/>
        <v>1.6264728940686396E-3</v>
      </c>
    </row>
    <row r="207" spans="1:7" x14ac:dyDescent="0.35">
      <c r="A207" s="51" t="s">
        <v>674</v>
      </c>
      <c r="B207" s="68" t="s">
        <v>2405</v>
      </c>
      <c r="C207" s="132">
        <v>181.06633656</v>
      </c>
      <c r="D207" s="133">
        <v>215</v>
      </c>
      <c r="E207" s="121"/>
      <c r="F207" s="139">
        <f t="shared" si="5"/>
        <v>6.5370801005300702E-3</v>
      </c>
      <c r="G207" s="139">
        <f t="shared" si="6"/>
        <v>8.3858914202579731E-4</v>
      </c>
    </row>
    <row r="208" spans="1:7" x14ac:dyDescent="0.35">
      <c r="A208" s="51" t="s">
        <v>675</v>
      </c>
      <c r="B208" s="68" t="s">
        <v>2406</v>
      </c>
      <c r="C208" s="132">
        <v>103.93966033</v>
      </c>
      <c r="D208" s="133">
        <v>111</v>
      </c>
      <c r="E208" s="121"/>
      <c r="F208" s="139">
        <f t="shared" si="5"/>
        <v>3.7525577537376432E-3</v>
      </c>
      <c r="G208" s="139">
        <f t="shared" si="6"/>
        <v>4.3294602216215582E-4</v>
      </c>
    </row>
    <row r="209" spans="1:7" x14ac:dyDescent="0.35">
      <c r="A209" s="51" t="s">
        <v>676</v>
      </c>
      <c r="B209" s="68" t="s">
        <v>2731</v>
      </c>
      <c r="C209" s="132">
        <v>0</v>
      </c>
      <c r="D209" s="133">
        <v>0</v>
      </c>
      <c r="E209" s="121"/>
      <c r="F209" s="139">
        <f t="shared" si="5"/>
        <v>0</v>
      </c>
      <c r="G209" s="139">
        <f t="shared" si="6"/>
        <v>0</v>
      </c>
    </row>
    <row r="210" spans="1:7" x14ac:dyDescent="0.35">
      <c r="A210" s="51" t="s">
        <v>677</v>
      </c>
      <c r="B210" s="68"/>
      <c r="C210" s="132"/>
      <c r="D210" s="133"/>
      <c r="E210" s="121"/>
      <c r="F210" s="139" t="str">
        <f t="shared" si="5"/>
        <v/>
      </c>
      <c r="G210" s="139" t="str">
        <f t="shared" si="6"/>
        <v/>
      </c>
    </row>
    <row r="211" spans="1:7" x14ac:dyDescent="0.35">
      <c r="A211" s="51" t="s">
        <v>678</v>
      </c>
      <c r="B211" s="68"/>
      <c r="C211" s="132"/>
      <c r="D211" s="133"/>
      <c r="E211" s="121"/>
      <c r="F211" s="139" t="str">
        <f t="shared" si="5"/>
        <v/>
      </c>
      <c r="G211" s="139" t="str">
        <f t="shared" si="6"/>
        <v/>
      </c>
    </row>
    <row r="212" spans="1:7" x14ac:dyDescent="0.35">
      <c r="A212" s="51" t="s">
        <v>679</v>
      </c>
      <c r="B212" s="68"/>
      <c r="C212" s="132"/>
      <c r="D212" s="133"/>
      <c r="E212" s="121"/>
      <c r="F212" s="139" t="str">
        <f t="shared" si="5"/>
        <v/>
      </c>
      <c r="G212" s="139" t="str">
        <f t="shared" si="6"/>
        <v/>
      </c>
    </row>
    <row r="213" spans="1:7" x14ac:dyDescent="0.35">
      <c r="A213" s="51" t="s">
        <v>680</v>
      </c>
      <c r="B213" s="68"/>
      <c r="C213" s="132"/>
      <c r="D213" s="133"/>
      <c r="E213" s="121"/>
      <c r="F213" s="139" t="str">
        <f t="shared" si="5"/>
        <v/>
      </c>
      <c r="G213" s="139" t="str">
        <f t="shared" si="6"/>
        <v/>
      </c>
    </row>
    <row r="214" spans="1:7" x14ac:dyDescent="0.35">
      <c r="A214" s="51" t="s">
        <v>681</v>
      </c>
      <c r="B214" s="78" t="s">
        <v>140</v>
      </c>
      <c r="C214" s="134">
        <f>SUM(C190:C213)</f>
        <v>27698.350605390002</v>
      </c>
      <c r="D214" s="76">
        <f>SUM(D190:D213)</f>
        <v>256383</v>
      </c>
      <c r="E214" s="121"/>
      <c r="F214" s="148">
        <f>SUM(F190:F213)</f>
        <v>0.99999999999999978</v>
      </c>
      <c r="G214" s="148">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0.61480000000000001</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5434.93407768</v>
      </c>
      <c r="D219" s="133">
        <v>117210</v>
      </c>
      <c r="F219" s="139">
        <f t="shared" ref="F219:F233" si="7">IF($C$227=0,"",IF(C219="[for completion]","",C219/$C$227))</f>
        <v>0.19621869024296273</v>
      </c>
      <c r="G219" s="139">
        <f t="shared" ref="G219:G233" si="8">IF($D$227=0,"",IF(D219="[for completion]","",D219/$D$227))</f>
        <v>0.45716759691555214</v>
      </c>
    </row>
    <row r="220" spans="1:7" x14ac:dyDescent="0.35">
      <c r="A220" s="51" t="s">
        <v>688</v>
      </c>
      <c r="B220" s="51" t="s">
        <v>689</v>
      </c>
      <c r="C220" s="132">
        <v>2935.4003517399997</v>
      </c>
      <c r="D220" s="133">
        <v>26340</v>
      </c>
      <c r="F220" s="139">
        <f t="shared" si="7"/>
        <v>0.10597744225133683</v>
      </c>
      <c r="G220" s="139">
        <f t="shared" si="8"/>
        <v>0.10273692093469536</v>
      </c>
    </row>
    <row r="221" spans="1:7" x14ac:dyDescent="0.35">
      <c r="A221" s="51" t="s">
        <v>690</v>
      </c>
      <c r="B221" s="51" t="s">
        <v>691</v>
      </c>
      <c r="C221" s="132">
        <v>3494.6348121000005</v>
      </c>
      <c r="D221" s="133">
        <v>25332</v>
      </c>
      <c r="F221" s="139">
        <f t="shared" si="7"/>
        <v>0.12616761416183234</v>
      </c>
      <c r="G221" s="139">
        <f t="shared" si="8"/>
        <v>9.8805303003709294E-2</v>
      </c>
    </row>
    <row r="222" spans="1:7" x14ac:dyDescent="0.35">
      <c r="A222" s="51" t="s">
        <v>692</v>
      </c>
      <c r="B222" s="51" t="s">
        <v>693</v>
      </c>
      <c r="C222" s="132">
        <v>4220.1029021499999</v>
      </c>
      <c r="D222" s="133">
        <v>26274</v>
      </c>
      <c r="F222" s="139">
        <f t="shared" si="7"/>
        <v>0.15235935750372018</v>
      </c>
      <c r="G222" s="139">
        <f t="shared" si="8"/>
        <v>0.1024794935701665</v>
      </c>
    </row>
    <row r="223" spans="1:7" x14ac:dyDescent="0.35">
      <c r="A223" s="51" t="s">
        <v>694</v>
      </c>
      <c r="B223" s="51" t="s">
        <v>695</v>
      </c>
      <c r="C223" s="132">
        <v>5462.4288955699994</v>
      </c>
      <c r="D223" s="133">
        <v>29649</v>
      </c>
      <c r="F223" s="139">
        <f t="shared" si="7"/>
        <v>0.19721134205395718</v>
      </c>
      <c r="G223" s="139">
        <f t="shared" si="8"/>
        <v>0.1156433928926645</v>
      </c>
    </row>
    <row r="224" spans="1:7" x14ac:dyDescent="0.35">
      <c r="A224" s="51" t="s">
        <v>696</v>
      </c>
      <c r="B224" s="51" t="s">
        <v>697</v>
      </c>
      <c r="C224" s="132">
        <v>4359.3644584899994</v>
      </c>
      <c r="D224" s="133">
        <v>21801</v>
      </c>
      <c r="F224" s="139">
        <f t="shared" si="7"/>
        <v>0.15738714989193914</v>
      </c>
      <c r="G224" s="139">
        <f t="shared" si="8"/>
        <v>8.5032939001415855E-2</v>
      </c>
    </row>
    <row r="225" spans="1:7" x14ac:dyDescent="0.35">
      <c r="A225" s="51" t="s">
        <v>698</v>
      </c>
      <c r="B225" s="51" t="s">
        <v>699</v>
      </c>
      <c r="C225" s="132">
        <v>1318.9439341700001</v>
      </c>
      <c r="D225" s="133">
        <v>7211</v>
      </c>
      <c r="F225" s="139">
        <f t="shared" si="7"/>
        <v>4.7618139901562884E-2</v>
      </c>
      <c r="G225" s="139">
        <f t="shared" si="8"/>
        <v>2.8125889782083836E-2</v>
      </c>
    </row>
    <row r="226" spans="1:7" x14ac:dyDescent="0.35">
      <c r="A226" s="51" t="s">
        <v>700</v>
      </c>
      <c r="B226" s="51" t="s">
        <v>701</v>
      </c>
      <c r="C226" s="132">
        <v>472.54117349000001</v>
      </c>
      <c r="D226" s="133">
        <v>2566</v>
      </c>
      <c r="F226" s="139">
        <f t="shared" si="7"/>
        <v>1.7060263992688618E-2</v>
      </c>
      <c r="G226" s="139">
        <f t="shared" si="8"/>
        <v>1.0008463899712539E-2</v>
      </c>
    </row>
    <row r="227" spans="1:7" x14ac:dyDescent="0.35">
      <c r="A227" s="51" t="s">
        <v>702</v>
      </c>
      <c r="B227" s="78" t="s">
        <v>140</v>
      </c>
      <c r="C227" s="132">
        <f>SUM(C219:C226)</f>
        <v>27698.350605390002</v>
      </c>
      <c r="D227" s="133">
        <f>SUM(D219:D226)</f>
        <v>256383</v>
      </c>
      <c r="F227" s="127">
        <f>SUM(F219:F226)</f>
        <v>1</v>
      </c>
      <c r="G227" s="127">
        <f>SUM(G219:G226)</f>
        <v>1</v>
      </c>
    </row>
    <row r="228" spans="1:7" outlineLevel="1" x14ac:dyDescent="0.35">
      <c r="A228" s="51" t="s">
        <v>703</v>
      </c>
      <c r="B228" s="80" t="s">
        <v>704</v>
      </c>
      <c r="C228" s="132"/>
      <c r="D228" s="133"/>
      <c r="F228" s="139">
        <f t="shared" si="7"/>
        <v>0</v>
      </c>
      <c r="G228" s="139">
        <f t="shared" si="8"/>
        <v>0</v>
      </c>
    </row>
    <row r="229" spans="1:7" outlineLevel="1" x14ac:dyDescent="0.35">
      <c r="A229" s="51" t="s">
        <v>705</v>
      </c>
      <c r="B229" s="80" t="s">
        <v>706</v>
      </c>
      <c r="C229" s="132"/>
      <c r="D229" s="133"/>
      <c r="F229" s="139">
        <f t="shared" si="7"/>
        <v>0</v>
      </c>
      <c r="G229" s="139">
        <f t="shared" si="8"/>
        <v>0</v>
      </c>
    </row>
    <row r="230" spans="1:7" outlineLevel="1" x14ac:dyDescent="0.35">
      <c r="A230" s="51" t="s">
        <v>707</v>
      </c>
      <c r="B230" s="80" t="s">
        <v>708</v>
      </c>
      <c r="C230" s="132"/>
      <c r="D230" s="133"/>
      <c r="F230" s="139">
        <f t="shared" si="7"/>
        <v>0</v>
      </c>
      <c r="G230" s="139">
        <f t="shared" si="8"/>
        <v>0</v>
      </c>
    </row>
    <row r="231" spans="1:7" outlineLevel="1" x14ac:dyDescent="0.35">
      <c r="A231" s="51" t="s">
        <v>709</v>
      </c>
      <c r="B231" s="80" t="s">
        <v>710</v>
      </c>
      <c r="C231" s="132"/>
      <c r="D231" s="133"/>
      <c r="F231" s="139">
        <f t="shared" si="7"/>
        <v>0</v>
      </c>
      <c r="G231" s="139">
        <f t="shared" si="8"/>
        <v>0</v>
      </c>
    </row>
    <row r="232" spans="1:7" outlineLevel="1" x14ac:dyDescent="0.35">
      <c r="A232" s="51" t="s">
        <v>711</v>
      </c>
      <c r="B232" s="80" t="s">
        <v>712</v>
      </c>
      <c r="C232" s="132"/>
      <c r="D232" s="133"/>
      <c r="F232" s="139">
        <f t="shared" si="7"/>
        <v>0</v>
      </c>
      <c r="G232" s="139">
        <f t="shared" si="8"/>
        <v>0</v>
      </c>
    </row>
    <row r="233" spans="1:7" outlineLevel="1" x14ac:dyDescent="0.35">
      <c r="A233" s="51" t="s">
        <v>713</v>
      </c>
      <c r="B233" s="80" t="s">
        <v>714</v>
      </c>
      <c r="C233" s="132"/>
      <c r="D233" s="133"/>
      <c r="F233" s="139">
        <f t="shared" si="7"/>
        <v>0</v>
      </c>
      <c r="G233" s="139">
        <f t="shared" si="8"/>
        <v>0</v>
      </c>
    </row>
    <row r="234" spans="1:7" outlineLevel="1" x14ac:dyDescent="0.35">
      <c r="A234" s="51" t="s">
        <v>715</v>
      </c>
      <c r="B234" s="80"/>
      <c r="F234" s="139"/>
      <c r="G234" s="139"/>
    </row>
    <row r="235" spans="1:7" outlineLevel="1" x14ac:dyDescent="0.35">
      <c r="A235" s="51" t="s">
        <v>716</v>
      </c>
      <c r="B235" s="80"/>
      <c r="F235" s="139"/>
      <c r="G235" s="139"/>
    </row>
    <row r="236" spans="1:7" outlineLevel="1" x14ac:dyDescent="0.35">
      <c r="A236" s="51" t="s">
        <v>717</v>
      </c>
      <c r="B236" s="80"/>
      <c r="F236" s="139"/>
      <c r="G236" s="139"/>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7">
        <v>0.47299999999999998</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10423.54328464</v>
      </c>
      <c r="D241" s="133">
        <v>161905</v>
      </c>
      <c r="F241" s="139">
        <f>IF($C$249=0,"",IF(C241="[Mark as ND1 if not relevant]","",C241/$C$249))</f>
        <v>0.37632360977521945</v>
      </c>
      <c r="G241" s="139">
        <f>IF($D$249=0,"",IF(D241="[Mark as ND1 if not relevant]","",D241/$D$249))</f>
        <v>0.63149662809156615</v>
      </c>
    </row>
    <row r="242" spans="1:7" x14ac:dyDescent="0.35">
      <c r="A242" s="51" t="s">
        <v>721</v>
      </c>
      <c r="B242" s="51" t="s">
        <v>689</v>
      </c>
      <c r="C242" s="132">
        <v>4528.2458534300004</v>
      </c>
      <c r="D242" s="133">
        <v>29601</v>
      </c>
      <c r="F242" s="139">
        <f t="shared" ref="F242:F248" si="9">IF($C$249=0,"",IF(C242="[Mark as ND1 if not relevant]","",C242/$C$249))</f>
        <v>0.16348431420854423</v>
      </c>
      <c r="G242" s="139">
        <f t="shared" ref="G242:G248" si="10">IF($D$249=0,"",IF(D242="[Mark as ND1 if not relevant]","",D242/$D$249))</f>
        <v>0.11545617299118896</v>
      </c>
    </row>
    <row r="243" spans="1:7" x14ac:dyDescent="0.35">
      <c r="A243" s="51" t="s">
        <v>722</v>
      </c>
      <c r="B243" s="51" t="s">
        <v>691</v>
      </c>
      <c r="C243" s="132">
        <v>4633.1551737700001</v>
      </c>
      <c r="D243" s="133">
        <v>26705</v>
      </c>
      <c r="F243" s="139">
        <f t="shared" si="9"/>
        <v>0.16727187982335687</v>
      </c>
      <c r="G243" s="139">
        <f t="shared" si="10"/>
        <v>0.10416057226883217</v>
      </c>
    </row>
    <row r="244" spans="1:7" x14ac:dyDescent="0.35">
      <c r="A244" s="51" t="s">
        <v>723</v>
      </c>
      <c r="B244" s="51" t="s">
        <v>693</v>
      </c>
      <c r="C244" s="132">
        <v>3956.0791965799999</v>
      </c>
      <c r="D244" s="133">
        <v>20614</v>
      </c>
      <c r="F244" s="139">
        <f t="shared" si="9"/>
        <v>0.14282724819759343</v>
      </c>
      <c r="G244" s="139">
        <f t="shared" si="10"/>
        <v>8.0403146854510638E-2</v>
      </c>
    </row>
    <row r="245" spans="1:7" x14ac:dyDescent="0.35">
      <c r="A245" s="51" t="s">
        <v>724</v>
      </c>
      <c r="B245" s="51" t="s">
        <v>695</v>
      </c>
      <c r="C245" s="132">
        <v>2310.2955194599999</v>
      </c>
      <c r="D245" s="133">
        <v>9981</v>
      </c>
      <c r="F245" s="139">
        <f t="shared" si="9"/>
        <v>8.3409136968987052E-2</v>
      </c>
      <c r="G245" s="139">
        <f t="shared" si="10"/>
        <v>3.8930038263067367E-2</v>
      </c>
    </row>
    <row r="246" spans="1:7" x14ac:dyDescent="0.35">
      <c r="A246" s="51" t="s">
        <v>725</v>
      </c>
      <c r="B246" s="51" t="s">
        <v>697</v>
      </c>
      <c r="C246" s="132">
        <v>1757.1967304499999</v>
      </c>
      <c r="D246" s="133">
        <v>7248</v>
      </c>
      <c r="F246" s="139">
        <f t="shared" si="9"/>
        <v>6.3440482629606679E-2</v>
      </c>
      <c r="G246" s="139">
        <f t="shared" si="10"/>
        <v>2.8270205122804554E-2</v>
      </c>
    </row>
    <row r="247" spans="1:7" x14ac:dyDescent="0.35">
      <c r="A247" s="51" t="s">
        <v>726</v>
      </c>
      <c r="B247" s="51" t="s">
        <v>699</v>
      </c>
      <c r="C247" s="132">
        <v>89.053798620000009</v>
      </c>
      <c r="D247" s="133">
        <v>324</v>
      </c>
      <c r="F247" s="139">
        <f t="shared" si="9"/>
        <v>3.2151300230372003E-3</v>
      </c>
      <c r="G247" s="139">
        <f t="shared" si="10"/>
        <v>1.2637343349598063E-3</v>
      </c>
    </row>
    <row r="248" spans="1:7" x14ac:dyDescent="0.35">
      <c r="A248" s="51" t="s">
        <v>727</v>
      </c>
      <c r="B248" s="51" t="s">
        <v>701</v>
      </c>
      <c r="C248" s="132">
        <v>0.78104843999999995</v>
      </c>
      <c r="D248" s="133">
        <v>5</v>
      </c>
      <c r="F248" s="139">
        <f t="shared" si="9"/>
        <v>2.8198373655072829E-5</v>
      </c>
      <c r="G248" s="139">
        <f t="shared" si="10"/>
        <v>1.9502073070367381E-5</v>
      </c>
    </row>
    <row r="249" spans="1:7" x14ac:dyDescent="0.35">
      <c r="A249" s="51" t="s">
        <v>728</v>
      </c>
      <c r="B249" s="78" t="s">
        <v>140</v>
      </c>
      <c r="C249" s="132">
        <f>SUM(C241:C248)</f>
        <v>27698.350605390002</v>
      </c>
      <c r="D249" s="133">
        <f>SUM(D241:D248)</f>
        <v>256383</v>
      </c>
      <c r="F249" s="127">
        <f>SUM(F241:F248)</f>
        <v>0.99999999999999989</v>
      </c>
      <c r="G249" s="127">
        <f>SUM(G241:G248)</f>
        <v>1</v>
      </c>
    </row>
    <row r="250" spans="1:7" outlineLevel="1" x14ac:dyDescent="0.35">
      <c r="A250" s="51" t="s">
        <v>729</v>
      </c>
      <c r="B250" s="80" t="s">
        <v>704</v>
      </c>
      <c r="C250" s="132"/>
      <c r="D250" s="133"/>
      <c r="F250" s="139">
        <f t="shared" ref="F250:F255" si="11">IF($C$249=0,"",IF(C250="[for completion]","",C250/$C$249))</f>
        <v>0</v>
      </c>
      <c r="G250" s="139">
        <f t="shared" ref="G250:G255" si="12">IF($D$249=0,"",IF(D250="[for completion]","",D250/$D$249))</f>
        <v>0</v>
      </c>
    </row>
    <row r="251" spans="1:7" outlineLevel="1" x14ac:dyDescent="0.35">
      <c r="A251" s="51" t="s">
        <v>730</v>
      </c>
      <c r="B251" s="80" t="s">
        <v>706</v>
      </c>
      <c r="C251" s="132"/>
      <c r="D251" s="133"/>
      <c r="F251" s="139">
        <f t="shared" si="11"/>
        <v>0</v>
      </c>
      <c r="G251" s="139">
        <f t="shared" si="12"/>
        <v>0</v>
      </c>
    </row>
    <row r="252" spans="1:7" outlineLevel="1" x14ac:dyDescent="0.35">
      <c r="A252" s="51" t="s">
        <v>731</v>
      </c>
      <c r="B252" s="80" t="s">
        <v>708</v>
      </c>
      <c r="C252" s="132"/>
      <c r="D252" s="133"/>
      <c r="F252" s="139">
        <f t="shared" si="11"/>
        <v>0</v>
      </c>
      <c r="G252" s="139">
        <f t="shared" si="12"/>
        <v>0</v>
      </c>
    </row>
    <row r="253" spans="1:7" outlineLevel="1" x14ac:dyDescent="0.35">
      <c r="A253" s="51" t="s">
        <v>732</v>
      </c>
      <c r="B253" s="80" t="s">
        <v>710</v>
      </c>
      <c r="C253" s="132"/>
      <c r="D253" s="133"/>
      <c r="F253" s="139">
        <f t="shared" si="11"/>
        <v>0</v>
      </c>
      <c r="G253" s="139">
        <f t="shared" si="12"/>
        <v>0</v>
      </c>
    </row>
    <row r="254" spans="1:7" outlineLevel="1" x14ac:dyDescent="0.35">
      <c r="A254" s="51" t="s">
        <v>733</v>
      </c>
      <c r="B254" s="80" t="s">
        <v>712</v>
      </c>
      <c r="C254" s="132"/>
      <c r="D254" s="133"/>
      <c r="F254" s="139">
        <f t="shared" si="11"/>
        <v>0</v>
      </c>
      <c r="G254" s="139">
        <f t="shared" si="12"/>
        <v>0</v>
      </c>
    </row>
    <row r="255" spans="1:7" outlineLevel="1" x14ac:dyDescent="0.35">
      <c r="A255" s="51" t="s">
        <v>734</v>
      </c>
      <c r="B255" s="80" t="s">
        <v>714</v>
      </c>
      <c r="C255" s="132"/>
      <c r="D255" s="133"/>
      <c r="F255" s="139">
        <f t="shared" si="11"/>
        <v>0</v>
      </c>
      <c r="G255" s="139">
        <f t="shared" si="12"/>
        <v>0</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7">
        <v>0.97433784802689005</v>
      </c>
      <c r="E260" s="121"/>
      <c r="F260" s="121"/>
      <c r="G260" s="121"/>
    </row>
    <row r="261" spans="1:14" x14ac:dyDescent="0.35">
      <c r="A261" s="51" t="s">
        <v>741</v>
      </c>
      <c r="B261" s="51" t="s">
        <v>742</v>
      </c>
      <c r="C261" s="127">
        <v>2.5662151973109944E-2</v>
      </c>
      <c r="E261" s="121"/>
      <c r="F261" s="121"/>
    </row>
    <row r="262" spans="1:14" x14ac:dyDescent="0.35">
      <c r="A262" s="51" t="s">
        <v>743</v>
      </c>
      <c r="B262" s="51" t="s">
        <v>744</v>
      </c>
      <c r="C262" s="127">
        <v>0</v>
      </c>
      <c r="E262" s="121"/>
      <c r="F262" s="121"/>
    </row>
    <row r="263" spans="1:14" x14ac:dyDescent="0.35">
      <c r="A263" s="51" t="s">
        <v>745</v>
      </c>
      <c r="B263" s="51" t="s">
        <v>1740</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1741</v>
      </c>
      <c r="B265" s="51" t="s">
        <v>138</v>
      </c>
      <c r="C265" s="127">
        <v>0</v>
      </c>
      <c r="E265" s="121"/>
      <c r="F265" s="121"/>
    </row>
    <row r="266" spans="1:14" outlineLevel="1" x14ac:dyDescent="0.35">
      <c r="A266" s="51" t="s">
        <v>746</v>
      </c>
      <c r="B266" s="80" t="s">
        <v>748</v>
      </c>
      <c r="C266" s="149"/>
      <c r="E266" s="121"/>
      <c r="F266" s="121"/>
    </row>
    <row r="267" spans="1:14" outlineLevel="1" x14ac:dyDescent="0.35">
      <c r="A267" s="51" t="s">
        <v>747</v>
      </c>
      <c r="B267" s="80" t="s">
        <v>750</v>
      </c>
      <c r="C267" s="127"/>
      <c r="E267" s="121"/>
      <c r="F267" s="121"/>
    </row>
    <row r="268" spans="1:14" outlineLevel="1" x14ac:dyDescent="0.35">
      <c r="A268" s="51" t="s">
        <v>749</v>
      </c>
      <c r="B268" s="80" t="s">
        <v>752</v>
      </c>
      <c r="C268" s="127"/>
      <c r="E268" s="121"/>
      <c r="F268" s="121"/>
    </row>
    <row r="269" spans="1:14" outlineLevel="1" x14ac:dyDescent="0.35">
      <c r="A269" s="51" t="s">
        <v>751</v>
      </c>
      <c r="B269" s="80" t="s">
        <v>754</v>
      </c>
      <c r="C269" s="127"/>
      <c r="E269" s="121"/>
      <c r="F269" s="121"/>
    </row>
    <row r="270" spans="1:14" outlineLevel="1" x14ac:dyDescent="0.35">
      <c r="A270" s="51" t="s">
        <v>753</v>
      </c>
      <c r="B270" s="80" t="s">
        <v>142</v>
      </c>
      <c r="C270" s="127"/>
      <c r="E270" s="121"/>
      <c r="F270" s="121"/>
    </row>
    <row r="271" spans="1:14" outlineLevel="1" x14ac:dyDescent="0.35">
      <c r="A271" s="51" t="s">
        <v>755</v>
      </c>
      <c r="B271" s="80" t="s">
        <v>142</v>
      </c>
      <c r="C271" s="127"/>
      <c r="E271" s="121"/>
      <c r="F271" s="121"/>
    </row>
    <row r="272" spans="1:14" outlineLevel="1" x14ac:dyDescent="0.35">
      <c r="A272" s="51" t="s">
        <v>756</v>
      </c>
      <c r="B272" s="80" t="s">
        <v>142</v>
      </c>
      <c r="C272" s="127"/>
      <c r="E272" s="121"/>
      <c r="F272" s="121"/>
    </row>
    <row r="273" spans="1:7" outlineLevel="1" x14ac:dyDescent="0.35">
      <c r="A273" s="51" t="s">
        <v>757</v>
      </c>
      <c r="B273" s="80" t="s">
        <v>142</v>
      </c>
      <c r="C273" s="127"/>
      <c r="E273" s="121"/>
      <c r="F273" s="121"/>
    </row>
    <row r="274" spans="1:7" outlineLevel="1" x14ac:dyDescent="0.35">
      <c r="A274" s="51" t="s">
        <v>758</v>
      </c>
      <c r="B274" s="80" t="s">
        <v>142</v>
      </c>
      <c r="C274" s="127"/>
      <c r="E274" s="121"/>
      <c r="F274" s="121"/>
    </row>
    <row r="275" spans="1:7" outlineLevel="1" x14ac:dyDescent="0.35">
      <c r="A275" s="51" t="s">
        <v>759</v>
      </c>
      <c r="B275" s="80" t="s">
        <v>142</v>
      </c>
      <c r="C275" s="127"/>
      <c r="E275" s="121"/>
      <c r="F275" s="121"/>
    </row>
    <row r="276" spans="1:7" ht="15" customHeight="1" x14ac:dyDescent="0.35">
      <c r="A276" s="70"/>
      <c r="B276" s="116" t="s">
        <v>760</v>
      </c>
      <c r="C276" s="70" t="s">
        <v>481</v>
      </c>
      <c r="D276" s="70"/>
      <c r="E276" s="72"/>
      <c r="F276" s="70"/>
      <c r="G276" s="73"/>
    </row>
    <row r="277" spans="1:7" x14ac:dyDescent="0.35">
      <c r="A277" s="51" t="s">
        <v>7</v>
      </c>
      <c r="B277" s="51" t="s">
        <v>1378</v>
      </c>
      <c r="C277" s="127">
        <v>1</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outlineLevel="1" x14ac:dyDescent="0.35">
      <c r="A280" s="51" t="s">
        <v>764</v>
      </c>
      <c r="C280" s="127"/>
      <c r="E280" s="49"/>
      <c r="F280" s="49"/>
    </row>
    <row r="281" spans="1:7" outlineLevel="1" x14ac:dyDescent="0.35">
      <c r="A281" s="51" t="s">
        <v>765</v>
      </c>
      <c r="C281" s="127"/>
      <c r="E281" s="49"/>
      <c r="F281" s="49"/>
    </row>
    <row r="282" spans="1:7" outlineLevel="1" x14ac:dyDescent="0.35">
      <c r="A282" s="51" t="s">
        <v>766</v>
      </c>
      <c r="C282" s="127"/>
      <c r="E282" s="49"/>
      <c r="F282" s="49"/>
    </row>
    <row r="283" spans="1:7" outlineLevel="1" x14ac:dyDescent="0.35">
      <c r="A283" s="51" t="s">
        <v>767</v>
      </c>
      <c r="C283" s="127"/>
      <c r="E283" s="49"/>
      <c r="F283" s="49"/>
    </row>
    <row r="284" spans="1:7" outlineLevel="1" x14ac:dyDescent="0.35">
      <c r="A284" s="51" t="s">
        <v>768</v>
      </c>
      <c r="C284" s="127"/>
      <c r="E284" s="49"/>
      <c r="F284" s="49"/>
    </row>
    <row r="285" spans="1:7" outlineLevel="1" x14ac:dyDescent="0.35">
      <c r="A285" s="51" t="s">
        <v>769</v>
      </c>
      <c r="C285" s="127"/>
      <c r="E285" s="49"/>
      <c r="F285" s="49"/>
    </row>
    <row r="286" spans="1:7" customFormat="1" x14ac:dyDescent="0.35">
      <c r="A286" s="71"/>
      <c r="B286" s="71" t="s">
        <v>1775</v>
      </c>
      <c r="C286" s="71" t="s">
        <v>109</v>
      </c>
      <c r="D286" s="71" t="s">
        <v>1621</v>
      </c>
      <c r="E286" s="71"/>
      <c r="F286" s="71" t="s">
        <v>481</v>
      </c>
      <c r="G286" s="71" t="s">
        <v>1624</v>
      </c>
    </row>
    <row r="287" spans="1:7" customFormat="1" x14ac:dyDescent="0.35">
      <c r="A287" s="51" t="s">
        <v>1626</v>
      </c>
      <c r="B287" s="68" t="s">
        <v>574</v>
      </c>
      <c r="C287" s="132" t="s">
        <v>81</v>
      </c>
      <c r="D287" s="51" t="s">
        <v>81</v>
      </c>
      <c r="E287" s="57"/>
      <c r="F287" s="139" t="str">
        <f>IF($C$305=0,"",IF(C287="[For completion]","",C287/$C$305))</f>
        <v/>
      </c>
      <c r="G287" s="139" t="str">
        <f>IF($D$305=0,"",IF(D287="[For completion]","",D287/$D$305))</f>
        <v/>
      </c>
    </row>
    <row r="288" spans="1:7" customFormat="1" x14ac:dyDescent="0.35">
      <c r="A288" s="51" t="s">
        <v>1627</v>
      </c>
      <c r="B288" s="68" t="s">
        <v>574</v>
      </c>
      <c r="C288" s="132" t="s">
        <v>81</v>
      </c>
      <c r="D288" s="51" t="s">
        <v>81</v>
      </c>
      <c r="E288" s="57"/>
      <c r="F288" s="139" t="str">
        <f t="shared" ref="F288:F304" si="13">IF($C$305=0,"",IF(C288="[For completion]","",C288/$C$305))</f>
        <v/>
      </c>
      <c r="G288" s="139" t="str">
        <f t="shared" ref="G288:G304" si="14">IF($D$305=0,"",IF(D288="[For completion]","",D288/$D$305))</f>
        <v/>
      </c>
    </row>
    <row r="289" spans="1:7" customFormat="1" x14ac:dyDescent="0.35">
      <c r="A289" s="51" t="s">
        <v>1628</v>
      </c>
      <c r="B289" s="68" t="s">
        <v>574</v>
      </c>
      <c r="C289" s="132" t="s">
        <v>81</v>
      </c>
      <c r="D289" s="51" t="s">
        <v>81</v>
      </c>
      <c r="E289" s="57"/>
      <c r="F289" s="139" t="str">
        <f t="shared" si="13"/>
        <v/>
      </c>
      <c r="G289" s="139" t="str">
        <f t="shared" si="14"/>
        <v/>
      </c>
    </row>
    <row r="290" spans="1:7" customFormat="1" x14ac:dyDescent="0.35">
      <c r="A290" s="51" t="s">
        <v>1629</v>
      </c>
      <c r="B290" s="68" t="s">
        <v>574</v>
      </c>
      <c r="C290" s="132" t="s">
        <v>81</v>
      </c>
      <c r="D290" s="51" t="s">
        <v>81</v>
      </c>
      <c r="E290" s="57"/>
      <c r="F290" s="139" t="str">
        <f t="shared" si="13"/>
        <v/>
      </c>
      <c r="G290" s="139" t="str">
        <f t="shared" si="14"/>
        <v/>
      </c>
    </row>
    <row r="291" spans="1:7" customFormat="1" x14ac:dyDescent="0.35">
      <c r="A291" s="51" t="s">
        <v>1630</v>
      </c>
      <c r="B291" s="68" t="s">
        <v>574</v>
      </c>
      <c r="C291" s="132" t="s">
        <v>81</v>
      </c>
      <c r="D291" s="51" t="s">
        <v>81</v>
      </c>
      <c r="E291" s="57"/>
      <c r="F291" s="139" t="str">
        <f t="shared" si="13"/>
        <v/>
      </c>
      <c r="G291" s="139" t="str">
        <f t="shared" si="14"/>
        <v/>
      </c>
    </row>
    <row r="292" spans="1:7" customFormat="1" x14ac:dyDescent="0.35">
      <c r="A292" s="51" t="s">
        <v>1631</v>
      </c>
      <c r="B292" s="68" t="s">
        <v>574</v>
      </c>
      <c r="C292" s="132" t="s">
        <v>81</v>
      </c>
      <c r="D292" s="51" t="s">
        <v>81</v>
      </c>
      <c r="E292" s="57"/>
      <c r="F292" s="139" t="str">
        <f t="shared" si="13"/>
        <v/>
      </c>
      <c r="G292" s="139" t="str">
        <f t="shared" si="14"/>
        <v/>
      </c>
    </row>
    <row r="293" spans="1:7" customFormat="1" x14ac:dyDescent="0.35">
      <c r="A293" s="51" t="s">
        <v>1632</v>
      </c>
      <c r="B293" s="68" t="s">
        <v>574</v>
      </c>
      <c r="C293" s="132" t="s">
        <v>81</v>
      </c>
      <c r="D293" s="51" t="s">
        <v>81</v>
      </c>
      <c r="E293" s="57"/>
      <c r="F293" s="139" t="str">
        <f t="shared" si="13"/>
        <v/>
      </c>
      <c r="G293" s="139" t="str">
        <f t="shared" si="14"/>
        <v/>
      </c>
    </row>
    <row r="294" spans="1:7" customFormat="1" x14ac:dyDescent="0.35">
      <c r="A294" s="51" t="s">
        <v>1633</v>
      </c>
      <c r="B294" s="68" t="s">
        <v>574</v>
      </c>
      <c r="C294" s="132" t="s">
        <v>81</v>
      </c>
      <c r="D294" s="51" t="s">
        <v>81</v>
      </c>
      <c r="E294" s="57"/>
      <c r="F294" s="139" t="str">
        <f t="shared" si="13"/>
        <v/>
      </c>
      <c r="G294" s="139" t="str">
        <f t="shared" si="14"/>
        <v/>
      </c>
    </row>
    <row r="295" spans="1:7" customFormat="1" x14ac:dyDescent="0.35">
      <c r="A295" s="51" t="s">
        <v>1634</v>
      </c>
      <c r="B295" s="68" t="s">
        <v>574</v>
      </c>
      <c r="C295" s="132" t="s">
        <v>81</v>
      </c>
      <c r="D295" s="51" t="s">
        <v>81</v>
      </c>
      <c r="E295" s="57"/>
      <c r="F295" s="139" t="str">
        <f t="shared" si="13"/>
        <v/>
      </c>
      <c r="G295" s="139" t="str">
        <f t="shared" si="14"/>
        <v/>
      </c>
    </row>
    <row r="296" spans="1:7" customFormat="1" x14ac:dyDescent="0.35">
      <c r="A296" s="51" t="s">
        <v>1635</v>
      </c>
      <c r="B296" s="68" t="s">
        <v>574</v>
      </c>
      <c r="C296" s="132" t="s">
        <v>81</v>
      </c>
      <c r="D296" s="51" t="s">
        <v>81</v>
      </c>
      <c r="E296" s="57"/>
      <c r="F296" s="139" t="str">
        <f t="shared" si="13"/>
        <v/>
      </c>
      <c r="G296" s="139" t="str">
        <f t="shared" si="14"/>
        <v/>
      </c>
    </row>
    <row r="297" spans="1:7" customFormat="1" x14ac:dyDescent="0.35">
      <c r="A297" s="51" t="s">
        <v>1636</v>
      </c>
      <c r="B297" s="68" t="s">
        <v>574</v>
      </c>
      <c r="C297" s="132" t="s">
        <v>81</v>
      </c>
      <c r="D297" s="51" t="s">
        <v>81</v>
      </c>
      <c r="E297" s="57"/>
      <c r="F297" s="139" t="str">
        <f t="shared" si="13"/>
        <v/>
      </c>
      <c r="G297" s="139" t="str">
        <f t="shared" si="14"/>
        <v/>
      </c>
    </row>
    <row r="298" spans="1:7" customFormat="1" x14ac:dyDescent="0.35">
      <c r="A298" s="51" t="s">
        <v>1637</v>
      </c>
      <c r="B298" s="68" t="s">
        <v>574</v>
      </c>
      <c r="C298" s="132" t="s">
        <v>81</v>
      </c>
      <c r="D298" s="51" t="s">
        <v>81</v>
      </c>
      <c r="E298" s="57"/>
      <c r="F298" s="139" t="str">
        <f t="shared" si="13"/>
        <v/>
      </c>
      <c r="G298" s="139" t="str">
        <f t="shared" si="14"/>
        <v/>
      </c>
    </row>
    <row r="299" spans="1:7" customFormat="1" x14ac:dyDescent="0.35">
      <c r="A299" s="51" t="s">
        <v>1638</v>
      </c>
      <c r="B299" s="68" t="s">
        <v>574</v>
      </c>
      <c r="C299" s="132" t="s">
        <v>81</v>
      </c>
      <c r="D299" s="51" t="s">
        <v>81</v>
      </c>
      <c r="E299" s="57"/>
      <c r="F299" s="139" t="str">
        <f t="shared" si="13"/>
        <v/>
      </c>
      <c r="G299" s="139" t="str">
        <f t="shared" si="14"/>
        <v/>
      </c>
    </row>
    <row r="300" spans="1:7" customFormat="1" x14ac:dyDescent="0.35">
      <c r="A300" s="51" t="s">
        <v>1639</v>
      </c>
      <c r="B300" s="68" t="s">
        <v>574</v>
      </c>
      <c r="C300" s="132" t="s">
        <v>81</v>
      </c>
      <c r="D300" s="51" t="s">
        <v>81</v>
      </c>
      <c r="E300" s="57"/>
      <c r="F300" s="139" t="str">
        <f t="shared" si="13"/>
        <v/>
      </c>
      <c r="G300" s="139" t="str">
        <f t="shared" si="14"/>
        <v/>
      </c>
    </row>
    <row r="301" spans="1:7" customFormat="1" x14ac:dyDescent="0.35">
      <c r="A301" s="51" t="s">
        <v>1640</v>
      </c>
      <c r="B301" s="68" t="s">
        <v>574</v>
      </c>
      <c r="C301" s="132" t="s">
        <v>81</v>
      </c>
      <c r="D301" s="51" t="s">
        <v>81</v>
      </c>
      <c r="E301" s="57"/>
      <c r="F301" s="139" t="str">
        <f t="shared" si="13"/>
        <v/>
      </c>
      <c r="G301" s="139" t="str">
        <f t="shared" si="14"/>
        <v/>
      </c>
    </row>
    <row r="302" spans="1:7" customFormat="1" x14ac:dyDescent="0.35">
      <c r="A302" s="51" t="s">
        <v>1641</v>
      </c>
      <c r="B302" s="68" t="s">
        <v>574</v>
      </c>
      <c r="C302" s="132" t="s">
        <v>81</v>
      </c>
      <c r="D302" s="51" t="s">
        <v>81</v>
      </c>
      <c r="E302" s="57"/>
      <c r="F302" s="139" t="str">
        <f t="shared" si="13"/>
        <v/>
      </c>
      <c r="G302" s="139" t="str">
        <f t="shared" si="14"/>
        <v/>
      </c>
    </row>
    <row r="303" spans="1:7" customFormat="1" x14ac:dyDescent="0.35">
      <c r="A303" s="51" t="s">
        <v>1642</v>
      </c>
      <c r="B303" s="68" t="s">
        <v>574</v>
      </c>
      <c r="C303" s="132" t="s">
        <v>81</v>
      </c>
      <c r="D303" s="51" t="s">
        <v>81</v>
      </c>
      <c r="E303" s="57"/>
      <c r="F303" s="139" t="str">
        <f t="shared" si="13"/>
        <v/>
      </c>
      <c r="G303" s="139" t="str">
        <f t="shared" si="14"/>
        <v/>
      </c>
    </row>
    <row r="304" spans="1:7" customFormat="1" x14ac:dyDescent="0.35">
      <c r="A304" s="51" t="s">
        <v>1643</v>
      </c>
      <c r="B304" s="68" t="s">
        <v>1665</v>
      </c>
      <c r="C304" s="132">
        <v>27698.350605390002</v>
      </c>
      <c r="D304" s="133">
        <f>D$249</f>
        <v>256383</v>
      </c>
      <c r="E304" s="57"/>
      <c r="F304" s="139">
        <f t="shared" si="13"/>
        <v>1</v>
      </c>
      <c r="G304" s="139">
        <f t="shared" si="14"/>
        <v>1</v>
      </c>
    </row>
    <row r="305" spans="1:7" customFormat="1" x14ac:dyDescent="0.35">
      <c r="A305" s="51" t="s">
        <v>1644</v>
      </c>
      <c r="B305" s="68" t="s">
        <v>140</v>
      </c>
      <c r="C305" s="132">
        <f>SUM(C287:C304)</f>
        <v>27698.350605390002</v>
      </c>
      <c r="D305" s="51">
        <f>SUM(D287:D304)</f>
        <v>256383</v>
      </c>
      <c r="E305" s="57"/>
      <c r="F305" s="147">
        <f>SUM(F287:F304)</f>
        <v>1</v>
      </c>
      <c r="G305" s="147">
        <f>SUM(G287:G304)</f>
        <v>1</v>
      </c>
    </row>
    <row r="306" spans="1:7" customFormat="1" x14ac:dyDescent="0.35">
      <c r="A306" s="51" t="s">
        <v>1645</v>
      </c>
      <c r="B306" s="68"/>
      <c r="C306" s="51"/>
      <c r="D306" s="51"/>
      <c r="E306" s="57"/>
      <c r="F306" s="57"/>
      <c r="G306" s="57"/>
    </row>
    <row r="307" spans="1:7" customFormat="1" x14ac:dyDescent="0.35">
      <c r="A307" s="51" t="s">
        <v>1646</v>
      </c>
      <c r="B307" s="68"/>
      <c r="C307" s="51"/>
      <c r="D307" s="51"/>
      <c r="E307" s="57"/>
      <c r="F307" s="57"/>
      <c r="G307" s="57"/>
    </row>
    <row r="308" spans="1:7" customFormat="1" x14ac:dyDescent="0.35">
      <c r="A308" s="51" t="s">
        <v>1647</v>
      </c>
      <c r="B308" s="68"/>
      <c r="C308" s="51"/>
      <c r="D308" s="51"/>
      <c r="E308" s="57"/>
      <c r="F308" s="57"/>
      <c r="G308" s="57"/>
    </row>
    <row r="309" spans="1:7" customFormat="1" x14ac:dyDescent="0.35">
      <c r="A309" s="71"/>
      <c r="B309" s="71" t="s">
        <v>1799</v>
      </c>
      <c r="C309" s="71" t="s">
        <v>109</v>
      </c>
      <c r="D309" s="71" t="s">
        <v>1621</v>
      </c>
      <c r="E309" s="71"/>
      <c r="F309" s="71" t="s">
        <v>481</v>
      </c>
      <c r="G309" s="71" t="s">
        <v>1624</v>
      </c>
    </row>
    <row r="310" spans="1:7" customFormat="1" x14ac:dyDescent="0.35">
      <c r="A310" s="51" t="s">
        <v>1648</v>
      </c>
      <c r="B310" s="68" t="s">
        <v>574</v>
      </c>
      <c r="C310" s="132" t="s">
        <v>81</v>
      </c>
      <c r="D310" s="51" t="s">
        <v>81</v>
      </c>
      <c r="E310" s="57"/>
      <c r="F310" s="139" t="str">
        <f>IF($C$328=0,"",IF(C310="[For completion]","",C310/$C$328))</f>
        <v/>
      </c>
      <c r="G310" s="139" t="str">
        <f>IF($D$328=0,"",IF(D310="[For completion]","",D310/$D$328))</f>
        <v/>
      </c>
    </row>
    <row r="311" spans="1:7" customFormat="1" x14ac:dyDescent="0.35">
      <c r="A311" s="51" t="s">
        <v>1649</v>
      </c>
      <c r="B311" s="68" t="s">
        <v>574</v>
      </c>
      <c r="C311" s="132" t="s">
        <v>81</v>
      </c>
      <c r="D311" s="51" t="s">
        <v>81</v>
      </c>
      <c r="E311" s="57"/>
      <c r="F311" s="139" t="str">
        <f t="shared" ref="F311:F327" si="15">IF($C$328=0,"",IF(C311="[For completion]","",C311/$C$328))</f>
        <v/>
      </c>
      <c r="G311" s="139" t="str">
        <f t="shared" ref="G311:G327" si="16">IF($D$328=0,"",IF(D311="[For completion]","",D311/$D$328))</f>
        <v/>
      </c>
    </row>
    <row r="312" spans="1:7" customFormat="1" x14ac:dyDescent="0.35">
      <c r="A312" s="51" t="s">
        <v>1650</v>
      </c>
      <c r="B312" s="68" t="s">
        <v>574</v>
      </c>
      <c r="C312" s="132" t="s">
        <v>81</v>
      </c>
      <c r="D312" s="51" t="s">
        <v>81</v>
      </c>
      <c r="E312" s="57"/>
      <c r="F312" s="139" t="str">
        <f t="shared" si="15"/>
        <v/>
      </c>
      <c r="G312" s="139" t="str">
        <f t="shared" si="16"/>
        <v/>
      </c>
    </row>
    <row r="313" spans="1:7" customFormat="1" x14ac:dyDescent="0.35">
      <c r="A313" s="51" t="s">
        <v>1651</v>
      </c>
      <c r="B313" s="68" t="s">
        <v>574</v>
      </c>
      <c r="C313" s="132" t="s">
        <v>81</v>
      </c>
      <c r="D313" s="51" t="s">
        <v>81</v>
      </c>
      <c r="E313" s="57"/>
      <c r="F313" s="139" t="str">
        <f t="shared" si="15"/>
        <v/>
      </c>
      <c r="G313" s="139" t="str">
        <f t="shared" si="16"/>
        <v/>
      </c>
    </row>
    <row r="314" spans="1:7" customFormat="1" x14ac:dyDescent="0.35">
      <c r="A314" s="51" t="s">
        <v>1652</v>
      </c>
      <c r="B314" s="68" t="s">
        <v>574</v>
      </c>
      <c r="C314" s="132" t="s">
        <v>81</v>
      </c>
      <c r="D314" s="51" t="s">
        <v>81</v>
      </c>
      <c r="E314" s="57"/>
      <c r="F314" s="139" t="str">
        <f t="shared" si="15"/>
        <v/>
      </c>
      <c r="G314" s="139" t="str">
        <f t="shared" si="16"/>
        <v/>
      </c>
    </row>
    <row r="315" spans="1:7" customFormat="1" x14ac:dyDescent="0.35">
      <c r="A315" s="51" t="s">
        <v>1653</v>
      </c>
      <c r="B315" s="68" t="s">
        <v>574</v>
      </c>
      <c r="C315" s="132" t="s">
        <v>81</v>
      </c>
      <c r="D315" s="51" t="s">
        <v>81</v>
      </c>
      <c r="E315" s="57"/>
      <c r="F315" s="139" t="str">
        <f t="shared" si="15"/>
        <v/>
      </c>
      <c r="G315" s="139" t="str">
        <f t="shared" si="16"/>
        <v/>
      </c>
    </row>
    <row r="316" spans="1:7" customFormat="1" x14ac:dyDescent="0.35">
      <c r="A316" s="51" t="s">
        <v>1654</v>
      </c>
      <c r="B316" s="68" t="s">
        <v>574</v>
      </c>
      <c r="C316" s="132" t="s">
        <v>81</v>
      </c>
      <c r="D316" s="51" t="s">
        <v>81</v>
      </c>
      <c r="E316" s="57"/>
      <c r="F316" s="139" t="str">
        <f t="shared" si="15"/>
        <v/>
      </c>
      <c r="G316" s="139" t="str">
        <f t="shared" si="16"/>
        <v/>
      </c>
    </row>
    <row r="317" spans="1:7" customFormat="1" x14ac:dyDescent="0.35">
      <c r="A317" s="51" t="s">
        <v>1655</v>
      </c>
      <c r="B317" s="68" t="s">
        <v>574</v>
      </c>
      <c r="C317" s="132" t="s">
        <v>81</v>
      </c>
      <c r="D317" s="51" t="s">
        <v>81</v>
      </c>
      <c r="E317" s="57"/>
      <c r="F317" s="139" t="str">
        <f t="shared" si="15"/>
        <v/>
      </c>
      <c r="G317" s="139" t="str">
        <f t="shared" si="16"/>
        <v/>
      </c>
    </row>
    <row r="318" spans="1:7" customFormat="1" x14ac:dyDescent="0.35">
      <c r="A318" s="51" t="s">
        <v>1656</v>
      </c>
      <c r="B318" s="68" t="s">
        <v>574</v>
      </c>
      <c r="C318" s="132" t="s">
        <v>81</v>
      </c>
      <c r="D318" s="51" t="s">
        <v>81</v>
      </c>
      <c r="E318" s="57"/>
      <c r="F318" s="139" t="str">
        <f t="shared" si="15"/>
        <v/>
      </c>
      <c r="G318" s="139" t="str">
        <f t="shared" si="16"/>
        <v/>
      </c>
    </row>
    <row r="319" spans="1:7" customFormat="1" x14ac:dyDescent="0.35">
      <c r="A319" s="51" t="s">
        <v>1657</v>
      </c>
      <c r="B319" s="68" t="s">
        <v>574</v>
      </c>
      <c r="C319" s="132" t="s">
        <v>81</v>
      </c>
      <c r="D319" s="51" t="s">
        <v>81</v>
      </c>
      <c r="E319" s="57"/>
      <c r="F319" s="139" t="str">
        <f t="shared" si="15"/>
        <v/>
      </c>
      <c r="G319" s="139" t="str">
        <f t="shared" si="16"/>
        <v/>
      </c>
    </row>
    <row r="320" spans="1:7" customFormat="1" x14ac:dyDescent="0.35">
      <c r="A320" s="51" t="s">
        <v>1695</v>
      </c>
      <c r="B320" s="68" t="s">
        <v>574</v>
      </c>
      <c r="C320" s="132" t="s">
        <v>81</v>
      </c>
      <c r="D320" s="51" t="s">
        <v>81</v>
      </c>
      <c r="E320" s="57"/>
      <c r="F320" s="139" t="str">
        <f t="shared" si="15"/>
        <v/>
      </c>
      <c r="G320" s="139" t="str">
        <f t="shared" si="16"/>
        <v/>
      </c>
    </row>
    <row r="321" spans="1:7" customFormat="1" x14ac:dyDescent="0.35">
      <c r="A321" s="51" t="s">
        <v>1698</v>
      </c>
      <c r="B321" s="68" t="s">
        <v>574</v>
      </c>
      <c r="C321" s="132" t="s">
        <v>81</v>
      </c>
      <c r="D321" s="51" t="s">
        <v>81</v>
      </c>
      <c r="E321" s="57"/>
      <c r="F321" s="139" t="str">
        <f>IF($C$328=0,"",IF(C321="[For completion]","",C321/$C$328))</f>
        <v/>
      </c>
      <c r="G321" s="139" t="str">
        <f t="shared" si="16"/>
        <v/>
      </c>
    </row>
    <row r="322" spans="1:7" customFormat="1" x14ac:dyDescent="0.35">
      <c r="A322" s="51" t="s">
        <v>1699</v>
      </c>
      <c r="B322" s="68" t="s">
        <v>574</v>
      </c>
      <c r="C322" s="132" t="s">
        <v>81</v>
      </c>
      <c r="D322" s="51" t="s">
        <v>81</v>
      </c>
      <c r="E322" s="57"/>
      <c r="F322" s="139" t="str">
        <f t="shared" si="15"/>
        <v/>
      </c>
      <c r="G322" s="139" t="str">
        <f t="shared" si="16"/>
        <v/>
      </c>
    </row>
    <row r="323" spans="1:7" customFormat="1" x14ac:dyDescent="0.35">
      <c r="A323" s="51" t="s">
        <v>1700</v>
      </c>
      <c r="B323" s="68" t="s">
        <v>574</v>
      </c>
      <c r="C323" s="132" t="s">
        <v>81</v>
      </c>
      <c r="D323" s="51" t="s">
        <v>81</v>
      </c>
      <c r="E323" s="57"/>
      <c r="F323" s="139" t="str">
        <f t="shared" si="15"/>
        <v/>
      </c>
      <c r="G323" s="139" t="str">
        <f t="shared" si="16"/>
        <v/>
      </c>
    </row>
    <row r="324" spans="1:7" customFormat="1" x14ac:dyDescent="0.35">
      <c r="A324" s="51" t="s">
        <v>1701</v>
      </c>
      <c r="B324" s="68" t="s">
        <v>574</v>
      </c>
      <c r="C324" s="132" t="s">
        <v>81</v>
      </c>
      <c r="D324" s="51" t="s">
        <v>81</v>
      </c>
      <c r="E324" s="57"/>
      <c r="F324" s="139" t="str">
        <f t="shared" si="15"/>
        <v/>
      </c>
      <c r="G324" s="139" t="str">
        <f t="shared" si="16"/>
        <v/>
      </c>
    </row>
    <row r="325" spans="1:7" customFormat="1" x14ac:dyDescent="0.35">
      <c r="A325" s="51" t="s">
        <v>1702</v>
      </c>
      <c r="B325" s="68" t="s">
        <v>574</v>
      </c>
      <c r="C325" s="132" t="s">
        <v>81</v>
      </c>
      <c r="D325" s="51" t="s">
        <v>81</v>
      </c>
      <c r="E325" s="57"/>
      <c r="F325" s="139" t="str">
        <f t="shared" si="15"/>
        <v/>
      </c>
      <c r="G325" s="139" t="str">
        <f t="shared" si="16"/>
        <v/>
      </c>
    </row>
    <row r="326" spans="1:7" customFormat="1" x14ac:dyDescent="0.35">
      <c r="A326" s="51" t="s">
        <v>1703</v>
      </c>
      <c r="B326" s="68" t="s">
        <v>574</v>
      </c>
      <c r="C326" s="132" t="s">
        <v>81</v>
      </c>
      <c r="D326" s="51" t="s">
        <v>81</v>
      </c>
      <c r="E326" s="57"/>
      <c r="F326" s="139" t="str">
        <f t="shared" si="15"/>
        <v/>
      </c>
      <c r="G326" s="139" t="str">
        <f t="shared" si="16"/>
        <v/>
      </c>
    </row>
    <row r="327" spans="1:7" customFormat="1" x14ac:dyDescent="0.35">
      <c r="A327" s="51" t="s">
        <v>1704</v>
      </c>
      <c r="B327" s="68" t="s">
        <v>1665</v>
      </c>
      <c r="C327" s="132">
        <v>27698.350605390002</v>
      </c>
      <c r="D327" s="133">
        <f>D$249</f>
        <v>256383</v>
      </c>
      <c r="E327" s="57"/>
      <c r="F327" s="139">
        <f t="shared" si="15"/>
        <v>1</v>
      </c>
      <c r="G327" s="139">
        <f t="shared" si="16"/>
        <v>1</v>
      </c>
    </row>
    <row r="328" spans="1:7" customFormat="1" x14ac:dyDescent="0.35">
      <c r="A328" s="51" t="s">
        <v>1705</v>
      </c>
      <c r="B328" s="68" t="s">
        <v>140</v>
      </c>
      <c r="C328" s="132">
        <f>SUM(C310:C327)</f>
        <v>27698.350605390002</v>
      </c>
      <c r="D328" s="51">
        <f>SUM(D310:D327)</f>
        <v>256383</v>
      </c>
      <c r="E328" s="57"/>
      <c r="F328" s="147">
        <f>SUM(F310:F327)</f>
        <v>1</v>
      </c>
      <c r="G328" s="147">
        <f>SUM(G310:G327)</f>
        <v>1</v>
      </c>
    </row>
    <row r="329" spans="1:7" customFormat="1" x14ac:dyDescent="0.35">
      <c r="A329" s="51" t="s">
        <v>1658</v>
      </c>
      <c r="B329" s="68"/>
      <c r="C329" s="51"/>
      <c r="D329" s="51"/>
      <c r="E329" s="57"/>
      <c r="F329" s="57"/>
      <c r="G329" s="57"/>
    </row>
    <row r="330" spans="1:7" customFormat="1" x14ac:dyDescent="0.35">
      <c r="A330" s="51" t="s">
        <v>1706</v>
      </c>
      <c r="B330" s="68"/>
      <c r="C330" s="51"/>
      <c r="D330" s="51"/>
      <c r="E330" s="57"/>
      <c r="F330" s="57"/>
      <c r="G330" s="57"/>
    </row>
    <row r="331" spans="1:7" customFormat="1" x14ac:dyDescent="0.35">
      <c r="A331" s="51" t="s">
        <v>1707</v>
      </c>
      <c r="B331" s="68"/>
      <c r="C331" s="51"/>
      <c r="D331" s="51"/>
      <c r="E331" s="57"/>
      <c r="F331" s="57"/>
      <c r="G331" s="57"/>
    </row>
    <row r="332" spans="1:7" customFormat="1" x14ac:dyDescent="0.35">
      <c r="A332" s="71"/>
      <c r="B332" s="71" t="s">
        <v>1776</v>
      </c>
      <c r="C332" s="71" t="s">
        <v>109</v>
      </c>
      <c r="D332" s="71" t="s">
        <v>1621</v>
      </c>
      <c r="E332" s="71"/>
      <c r="F332" s="71" t="s">
        <v>481</v>
      </c>
      <c r="G332" s="71" t="s">
        <v>1624</v>
      </c>
    </row>
    <row r="333" spans="1:7" customFormat="1" x14ac:dyDescent="0.35">
      <c r="A333" s="51" t="s">
        <v>1708</v>
      </c>
      <c r="B333" s="68" t="s">
        <v>1614</v>
      </c>
      <c r="C333" s="132">
        <v>5988.4199136400002</v>
      </c>
      <c r="D333" s="51">
        <v>50801</v>
      </c>
      <c r="E333" s="57"/>
      <c r="F333" s="139">
        <f>IF($C$346=0,"",IF(C333="[For completion]","",C333/$C$346))</f>
        <v>0.21620131822848235</v>
      </c>
      <c r="G333" s="139">
        <f>IF($D$346=0,"",IF(D333="[For completion]","",D333/$D$346))</f>
        <v>0.19814496280954666</v>
      </c>
    </row>
    <row r="334" spans="1:7" customFormat="1" x14ac:dyDescent="0.35">
      <c r="A334" s="51" t="s">
        <v>1709</v>
      </c>
      <c r="B334" s="68" t="s">
        <v>1615</v>
      </c>
      <c r="C334" s="132">
        <v>4699.5933492900003</v>
      </c>
      <c r="D334" s="51">
        <v>45592</v>
      </c>
      <c r="E334" s="57"/>
      <c r="F334" s="139">
        <f t="shared" ref="F334:F345" si="17">IF($C$346=0,"",IF(C334="[For completion]","",C334/$C$346))</f>
        <v>0.169670512740765</v>
      </c>
      <c r="G334" s="139">
        <f t="shared" ref="G334:G345" si="18">IF($D$346=0,"",IF(D334="[For completion]","",D334/$D$346))</f>
        <v>0.17782770308483792</v>
      </c>
    </row>
    <row r="335" spans="1:7" customFormat="1" x14ac:dyDescent="0.35">
      <c r="A335" s="51" t="s">
        <v>1710</v>
      </c>
      <c r="B335" s="68" t="s">
        <v>1780</v>
      </c>
      <c r="C335" s="132">
        <v>3873.0667299899997</v>
      </c>
      <c r="D335" s="51">
        <v>43788</v>
      </c>
      <c r="E335" s="57"/>
      <c r="F335" s="139">
        <f t="shared" si="17"/>
        <v>0.13983022979123944</v>
      </c>
      <c r="G335" s="139">
        <f t="shared" si="18"/>
        <v>0.17079135512104937</v>
      </c>
    </row>
    <row r="336" spans="1:7" customFormat="1" x14ac:dyDescent="0.35">
      <c r="A336" s="51" t="s">
        <v>1711</v>
      </c>
      <c r="B336" s="68" t="s">
        <v>1616</v>
      </c>
      <c r="C336" s="132">
        <v>2608.36994</v>
      </c>
      <c r="D336" s="51">
        <v>28117</v>
      </c>
      <c r="E336" s="57"/>
      <c r="F336" s="139">
        <f t="shared" si="17"/>
        <v>9.4170587164580849E-2</v>
      </c>
      <c r="G336" s="139">
        <f t="shared" si="18"/>
        <v>0.10966795770390393</v>
      </c>
    </row>
    <row r="337" spans="1:7" customFormat="1" x14ac:dyDescent="0.35">
      <c r="A337" s="51" t="s">
        <v>1712</v>
      </c>
      <c r="B337" s="68" t="s">
        <v>1617</v>
      </c>
      <c r="C337" s="132">
        <v>1905.27098157</v>
      </c>
      <c r="D337" s="51">
        <v>20737</v>
      </c>
      <c r="E337" s="57"/>
      <c r="F337" s="139">
        <f t="shared" si="17"/>
        <v>6.8786441789037103E-2</v>
      </c>
      <c r="G337" s="139">
        <f t="shared" si="18"/>
        <v>8.0882897852041669E-2</v>
      </c>
    </row>
    <row r="338" spans="1:7" customFormat="1" x14ac:dyDescent="0.35">
      <c r="A338" s="51" t="s">
        <v>1713</v>
      </c>
      <c r="B338" s="68" t="s">
        <v>1618</v>
      </c>
      <c r="C338" s="132">
        <v>1643.4847158299999</v>
      </c>
      <c r="D338" s="51">
        <v>16202</v>
      </c>
      <c r="E338" s="57"/>
      <c r="F338" s="139">
        <f t="shared" si="17"/>
        <v>5.9335111293962156E-2</v>
      </c>
      <c r="G338" s="139">
        <f t="shared" si="18"/>
        <v>6.3194517577218459E-2</v>
      </c>
    </row>
    <row r="339" spans="1:7" customFormat="1" x14ac:dyDescent="0.35">
      <c r="A339" s="51" t="s">
        <v>1714</v>
      </c>
      <c r="B339" s="68" t="s">
        <v>1619</v>
      </c>
      <c r="C339" s="132">
        <v>1812.73374857</v>
      </c>
      <c r="D339" s="51">
        <v>17068</v>
      </c>
      <c r="E339" s="57"/>
      <c r="F339" s="139">
        <f t="shared" si="17"/>
        <v>6.5445548523645605E-2</v>
      </c>
      <c r="G339" s="139">
        <f t="shared" si="18"/>
        <v>6.6572276633006092E-2</v>
      </c>
    </row>
    <row r="340" spans="1:7" customFormat="1" x14ac:dyDescent="0.35">
      <c r="A340" s="51" t="s">
        <v>1715</v>
      </c>
      <c r="B340" s="68" t="s">
        <v>1620</v>
      </c>
      <c r="C340" s="132">
        <v>1342.51477568</v>
      </c>
      <c r="D340" s="51">
        <v>11376</v>
      </c>
      <c r="E340" s="57"/>
      <c r="F340" s="139">
        <f t="shared" si="17"/>
        <v>4.8469123479820179E-2</v>
      </c>
      <c r="G340" s="139">
        <f t="shared" si="18"/>
        <v>4.4371116649699865E-2</v>
      </c>
    </row>
    <row r="341" spans="1:7" customFormat="1" x14ac:dyDescent="0.35">
      <c r="A341" s="51" t="s">
        <v>1716</v>
      </c>
      <c r="B341" s="68" t="s">
        <v>2029</v>
      </c>
      <c r="C341" s="132">
        <v>1080.2878721300001</v>
      </c>
      <c r="D341" s="51">
        <v>8404</v>
      </c>
      <c r="E341" s="57"/>
      <c r="F341" s="139">
        <f t="shared" si="17"/>
        <v>3.9001884535311636E-2</v>
      </c>
      <c r="G341" s="139">
        <f t="shared" si="18"/>
        <v>3.2779084416673494E-2</v>
      </c>
    </row>
    <row r="342" spans="1:7" customFormat="1" x14ac:dyDescent="0.35">
      <c r="A342" s="51" t="s">
        <v>1717</v>
      </c>
      <c r="B342" s="51" t="s">
        <v>2032</v>
      </c>
      <c r="C342" s="132">
        <v>667.71492549000004</v>
      </c>
      <c r="D342" s="51">
        <v>4464</v>
      </c>
      <c r="F342" s="139">
        <f t="shared" si="17"/>
        <v>2.4106667397013348E-2</v>
      </c>
      <c r="G342" s="139">
        <f t="shared" si="18"/>
        <v>1.7411450837223997E-2</v>
      </c>
    </row>
    <row r="343" spans="1:7" customFormat="1" x14ac:dyDescent="0.35">
      <c r="A343" s="51" t="s">
        <v>1718</v>
      </c>
      <c r="B343" s="51" t="s">
        <v>2030</v>
      </c>
      <c r="C343" s="132">
        <v>1455.0063388800002</v>
      </c>
      <c r="D343" s="51">
        <v>7328</v>
      </c>
      <c r="F343" s="139">
        <f t="shared" si="17"/>
        <v>5.2530432573730981E-2</v>
      </c>
      <c r="G343" s="139">
        <f t="shared" si="18"/>
        <v>2.8582238291930431E-2</v>
      </c>
    </row>
    <row r="344" spans="1:7" customFormat="1" x14ac:dyDescent="0.35">
      <c r="A344" s="51" t="s">
        <v>2026</v>
      </c>
      <c r="B344" s="68" t="s">
        <v>2031</v>
      </c>
      <c r="C344" s="132">
        <v>614.33154311999999</v>
      </c>
      <c r="D344" s="51">
        <v>2460</v>
      </c>
      <c r="E344" s="57"/>
      <c r="F344" s="139">
        <f t="shared" si="17"/>
        <v>2.2179354715816661E-2</v>
      </c>
      <c r="G344" s="139">
        <f t="shared" si="18"/>
        <v>9.5950199506207503E-3</v>
      </c>
    </row>
    <row r="345" spans="1:7" customFormat="1" x14ac:dyDescent="0.35">
      <c r="A345" s="51" t="s">
        <v>2027</v>
      </c>
      <c r="B345" s="51" t="s">
        <v>1665</v>
      </c>
      <c r="C345" s="132">
        <v>7.5557712000000006</v>
      </c>
      <c r="D345" s="51">
        <v>46</v>
      </c>
      <c r="F345" s="139">
        <f t="shared" si="17"/>
        <v>2.7278776659465324E-4</v>
      </c>
      <c r="G345" s="139">
        <f t="shared" si="18"/>
        <v>1.794190722473799E-4</v>
      </c>
    </row>
    <row r="346" spans="1:7" customFormat="1" x14ac:dyDescent="0.35">
      <c r="A346" s="51" t="s">
        <v>2028</v>
      </c>
      <c r="B346" s="68" t="s">
        <v>140</v>
      </c>
      <c r="C346" s="132">
        <f>SUM(C333:C345)</f>
        <v>27698.350605390002</v>
      </c>
      <c r="D346" s="51">
        <f>SUM(D333:D345)</f>
        <v>256383</v>
      </c>
      <c r="E346" s="57"/>
      <c r="F346" s="147">
        <f>SUM(F333:F345)</f>
        <v>1</v>
      </c>
      <c r="G346" s="147">
        <f>SUM(G333:G345)</f>
        <v>1</v>
      </c>
    </row>
    <row r="347" spans="1:7" customFormat="1" x14ac:dyDescent="0.35">
      <c r="A347" s="51" t="s">
        <v>1719</v>
      </c>
      <c r="B347" s="68"/>
      <c r="C347" s="132"/>
      <c r="D347" s="51"/>
      <c r="E347" s="57"/>
      <c r="F347" s="147"/>
      <c r="G347" s="147"/>
    </row>
    <row r="348" spans="1:7" customFormat="1" x14ac:dyDescent="0.35">
      <c r="A348" s="51" t="s">
        <v>2033</v>
      </c>
      <c r="B348" s="68"/>
      <c r="C348" s="132"/>
      <c r="D348" s="51"/>
      <c r="E348" s="57"/>
      <c r="F348" s="147"/>
      <c r="G348" s="147"/>
    </row>
    <row r="349" spans="1:7" customFormat="1" x14ac:dyDescent="0.35">
      <c r="A349" s="51" t="s">
        <v>2034</v>
      </c>
    </row>
    <row r="350" spans="1:7" customFormat="1" x14ac:dyDescent="0.35">
      <c r="A350" s="51" t="s">
        <v>2035</v>
      </c>
    </row>
    <row r="351" spans="1:7" customFormat="1" x14ac:dyDescent="0.35">
      <c r="A351" s="51" t="s">
        <v>2036</v>
      </c>
      <c r="B351" s="68"/>
      <c r="C351" s="132"/>
      <c r="D351" s="51"/>
      <c r="E351" s="57"/>
      <c r="F351" s="147"/>
      <c r="G351" s="147"/>
    </row>
    <row r="352" spans="1:7" customFormat="1" x14ac:dyDescent="0.35">
      <c r="A352" s="51" t="s">
        <v>2037</v>
      </c>
      <c r="B352" s="68"/>
      <c r="C352" s="132"/>
      <c r="D352" s="51"/>
      <c r="E352" s="57"/>
      <c r="F352" s="147"/>
      <c r="G352" s="147"/>
    </row>
    <row r="353" spans="1:7" customFormat="1" x14ac:dyDescent="0.35">
      <c r="A353" s="51" t="s">
        <v>2038</v>
      </c>
      <c r="B353" s="68"/>
      <c r="C353" s="132"/>
      <c r="D353" s="51"/>
      <c r="E353" s="57"/>
      <c r="F353" s="147"/>
      <c r="G353" s="147"/>
    </row>
    <row r="354" spans="1:7" customFormat="1" x14ac:dyDescent="0.35">
      <c r="A354" s="51" t="s">
        <v>2039</v>
      </c>
      <c r="B354" s="68"/>
      <c r="C354" s="132"/>
      <c r="D354" s="51"/>
      <c r="E354" s="57"/>
      <c r="F354" s="147"/>
      <c r="G354" s="147"/>
    </row>
    <row r="355" spans="1:7" customFormat="1" x14ac:dyDescent="0.35">
      <c r="A355" s="51" t="s">
        <v>2040</v>
      </c>
      <c r="B355" s="68"/>
      <c r="C355" s="51"/>
      <c r="D355" s="51"/>
      <c r="E355" s="57"/>
      <c r="F355" s="57"/>
      <c r="G355" s="57"/>
    </row>
    <row r="356" spans="1:7" customFormat="1" x14ac:dyDescent="0.35">
      <c r="A356" s="51" t="s">
        <v>2052</v>
      </c>
      <c r="B356" s="68"/>
      <c r="C356" s="51"/>
      <c r="D356" s="51"/>
      <c r="E356" s="57"/>
      <c r="F356" s="57"/>
      <c r="G356" s="57"/>
    </row>
    <row r="357" spans="1:7" customFormat="1" x14ac:dyDescent="0.35">
      <c r="A357" s="71"/>
      <c r="B357" s="71" t="s">
        <v>1777</v>
      </c>
      <c r="C357" s="71" t="s">
        <v>109</v>
      </c>
      <c r="D357" s="71" t="s">
        <v>1621</v>
      </c>
      <c r="E357" s="71"/>
      <c r="F357" s="71" t="s">
        <v>481</v>
      </c>
      <c r="G357" s="71" t="s">
        <v>1624</v>
      </c>
    </row>
    <row r="358" spans="1:7" customFormat="1" x14ac:dyDescent="0.35">
      <c r="A358" s="51" t="s">
        <v>1835</v>
      </c>
      <c r="B358" s="68" t="s">
        <v>1659</v>
      </c>
      <c r="C358" s="132">
        <v>16485.141501680002</v>
      </c>
      <c r="D358" s="51">
        <v>140125</v>
      </c>
      <c r="E358" s="57"/>
      <c r="F358" s="139">
        <f>IF($C$365=0,"",IF(C358="[For completion]","",C358/$C$365))</f>
        <v>0.59516690132704342</v>
      </c>
      <c r="G358" s="139">
        <f>IF($D$365=0,"",IF(D358="[For completion]","",D358/$D$365))</f>
        <v>0.54654559779704581</v>
      </c>
    </row>
    <row r="359" spans="1:7" customFormat="1" x14ac:dyDescent="0.35">
      <c r="A359" s="51" t="s">
        <v>1836</v>
      </c>
      <c r="B359" s="151" t="s">
        <v>1660</v>
      </c>
      <c r="C359" s="132">
        <v>3313.1336026999998</v>
      </c>
      <c r="D359" s="51">
        <v>27875</v>
      </c>
      <c r="E359" s="57"/>
      <c r="F359" s="139">
        <f t="shared" ref="F359:F364" si="19">IF($C$365=0,"",IF(C359="[For completion]","",C359/$C$365))</f>
        <v>0.11961483374592262</v>
      </c>
      <c r="G359" s="139">
        <f t="shared" ref="G359:G364" si="20">IF($D$365=0,"",IF(D359="[For completion]","",D359/$D$365))</f>
        <v>0.10872405736729815</v>
      </c>
    </row>
    <row r="360" spans="1:7" customFormat="1" x14ac:dyDescent="0.35">
      <c r="A360" s="51" t="s">
        <v>1837</v>
      </c>
      <c r="B360" s="68" t="s">
        <v>1661</v>
      </c>
      <c r="C360" s="132">
        <v>1330.2270958199999</v>
      </c>
      <c r="D360" s="51">
        <v>12577</v>
      </c>
      <c r="E360" s="57"/>
      <c r="F360" s="139">
        <f t="shared" si="19"/>
        <v>4.8025498513299292E-2</v>
      </c>
      <c r="G360" s="139">
        <f t="shared" si="20"/>
        <v>4.905551460120211E-2</v>
      </c>
    </row>
    <row r="361" spans="1:7" customFormat="1" x14ac:dyDescent="0.35">
      <c r="A361" s="51" t="s">
        <v>1838</v>
      </c>
      <c r="B361" s="68" t="s">
        <v>1662</v>
      </c>
      <c r="C361" s="132">
        <v>6569.7939085799999</v>
      </c>
      <c r="D361" s="51">
        <v>75804</v>
      </c>
      <c r="E361" s="57"/>
      <c r="F361" s="139">
        <f t="shared" si="19"/>
        <v>0.23719079890993733</v>
      </c>
      <c r="G361" s="139">
        <f t="shared" si="20"/>
        <v>0.29566702940522577</v>
      </c>
    </row>
    <row r="362" spans="1:7" customFormat="1" x14ac:dyDescent="0.35">
      <c r="A362" s="51" t="s">
        <v>1839</v>
      </c>
      <c r="B362" s="68" t="s">
        <v>1663</v>
      </c>
      <c r="C362" s="132">
        <v>0</v>
      </c>
      <c r="D362" s="51">
        <v>0</v>
      </c>
      <c r="E362" s="57"/>
      <c r="F362" s="139">
        <f t="shared" si="19"/>
        <v>0</v>
      </c>
      <c r="G362" s="139">
        <f t="shared" si="20"/>
        <v>0</v>
      </c>
    </row>
    <row r="363" spans="1:7" customFormat="1" x14ac:dyDescent="0.35">
      <c r="A363" s="51" t="s">
        <v>1840</v>
      </c>
      <c r="B363" s="68" t="s">
        <v>1664</v>
      </c>
      <c r="C363" s="132">
        <v>0</v>
      </c>
      <c r="D363" s="51">
        <v>0</v>
      </c>
      <c r="E363" s="57"/>
      <c r="F363" s="139">
        <f t="shared" si="19"/>
        <v>0</v>
      </c>
      <c r="G363" s="139">
        <f t="shared" si="20"/>
        <v>0</v>
      </c>
    </row>
    <row r="364" spans="1:7" customFormat="1" x14ac:dyDescent="0.35">
      <c r="A364" s="51" t="s">
        <v>1841</v>
      </c>
      <c r="B364" s="68" t="s">
        <v>1622</v>
      </c>
      <c r="C364" s="132">
        <v>5.4496610000000001E-2</v>
      </c>
      <c r="D364" s="51">
        <v>2</v>
      </c>
      <c r="E364" s="57"/>
      <c r="F364" s="139">
        <f t="shared" si="19"/>
        <v>1.967503797478654E-6</v>
      </c>
      <c r="G364" s="139">
        <f t="shared" si="20"/>
        <v>7.8008292281469514E-6</v>
      </c>
    </row>
    <row r="365" spans="1:7" customFormat="1" x14ac:dyDescent="0.35">
      <c r="A365" s="51" t="s">
        <v>1842</v>
      </c>
      <c r="B365" s="68" t="s">
        <v>140</v>
      </c>
      <c r="C365" s="132">
        <f>SUM(C358:C364)</f>
        <v>27698.350605389998</v>
      </c>
      <c r="D365" s="51">
        <f>SUM(D358:D364)</f>
        <v>256383</v>
      </c>
      <c r="E365" s="57"/>
      <c r="F365" s="147">
        <f>SUM(F358:F364)</f>
        <v>1.0000000000000002</v>
      </c>
      <c r="G365" s="147">
        <f>SUM(G358:G364)</f>
        <v>1</v>
      </c>
    </row>
    <row r="366" spans="1:7" customFormat="1" x14ac:dyDescent="0.35">
      <c r="A366" s="51" t="s">
        <v>1720</v>
      </c>
      <c r="B366" s="68"/>
      <c r="C366" s="51"/>
      <c r="D366" s="51"/>
      <c r="E366" s="57"/>
      <c r="F366" s="57"/>
      <c r="G366" s="57"/>
    </row>
    <row r="367" spans="1:7" customFormat="1" x14ac:dyDescent="0.35">
      <c r="A367" s="71"/>
      <c r="B367" s="71" t="s">
        <v>1778</v>
      </c>
      <c r="C367" s="71" t="s">
        <v>109</v>
      </c>
      <c r="D367" s="71" t="s">
        <v>1621</v>
      </c>
      <c r="E367" s="71"/>
      <c r="F367" s="71" t="s">
        <v>481</v>
      </c>
      <c r="G367" s="71" t="s">
        <v>1624</v>
      </c>
    </row>
    <row r="368" spans="1:7" customFormat="1" x14ac:dyDescent="0.35">
      <c r="A368" s="51" t="s">
        <v>1843</v>
      </c>
      <c r="B368" s="68" t="s">
        <v>1746</v>
      </c>
      <c r="C368" s="132" t="s">
        <v>81</v>
      </c>
      <c r="D368" s="51" t="s">
        <v>81</v>
      </c>
      <c r="E368" s="57"/>
      <c r="F368" s="139" t="str">
        <f>IF($C$372=0,"",IF(C368="[For completion]","",C368/$C$372))</f>
        <v/>
      </c>
      <c r="G368" s="139" t="str">
        <f>IF($D$372=0,"",IF(D368="[For completion]","",D368/$D$372))</f>
        <v/>
      </c>
    </row>
    <row r="369" spans="1:7" customFormat="1" x14ac:dyDescent="0.35">
      <c r="A369" s="51" t="s">
        <v>1844</v>
      </c>
      <c r="B369" s="151" t="s">
        <v>1750</v>
      </c>
      <c r="C369" s="132" t="s">
        <v>81</v>
      </c>
      <c r="D369" s="51" t="s">
        <v>81</v>
      </c>
      <c r="E369" s="57"/>
      <c r="F369" s="139" t="str">
        <f>IF($C$372=0,"",IF(C369="[For completion]","",C369/$C$372))</f>
        <v/>
      </c>
      <c r="G369" s="139" t="str">
        <f>IF($D$372=0,"",IF(D369="[For completion]","",D369/$D$372))</f>
        <v/>
      </c>
    </row>
    <row r="370" spans="1:7" customFormat="1" x14ac:dyDescent="0.35">
      <c r="A370" s="51" t="s">
        <v>1845</v>
      </c>
      <c r="B370" s="68" t="s">
        <v>1622</v>
      </c>
      <c r="C370" s="132" t="s">
        <v>81</v>
      </c>
      <c r="D370" s="51" t="s">
        <v>81</v>
      </c>
      <c r="E370" s="57"/>
      <c r="F370" s="139" t="str">
        <f>IF($C$372=0,"",IF(C370="[For completion]","",C370/$C$372))</f>
        <v/>
      </c>
      <c r="G370" s="139" t="str">
        <f>IF($D$372=0,"",IF(D370="[For completion]","",D370/$D$372))</f>
        <v/>
      </c>
    </row>
    <row r="371" spans="1:7" customFormat="1" x14ac:dyDescent="0.35">
      <c r="A371" s="51" t="s">
        <v>1846</v>
      </c>
      <c r="B371" s="51" t="s">
        <v>1665</v>
      </c>
      <c r="C371" s="132">
        <f>C$249</f>
        <v>27698.350605390002</v>
      </c>
      <c r="D371" s="133">
        <f>D$249</f>
        <v>256383</v>
      </c>
      <c r="E371" s="57"/>
      <c r="F371" s="139">
        <f>IF($C$372=0,"",IF(C371="[For completion]","",C371/$C$372))</f>
        <v>1</v>
      </c>
      <c r="G371" s="139">
        <f>IF($D$372=0,"",IF(D371="[For completion]","",D371/$D$372))</f>
        <v>1</v>
      </c>
    </row>
    <row r="372" spans="1:7" customFormat="1" x14ac:dyDescent="0.35">
      <c r="A372" s="51" t="s">
        <v>1847</v>
      </c>
      <c r="B372" s="68" t="s">
        <v>140</v>
      </c>
      <c r="C372" s="132">
        <f>SUM(C368:C371)</f>
        <v>27698.350605390002</v>
      </c>
      <c r="D372" s="51">
        <f>SUM(D368:D371)</f>
        <v>256383</v>
      </c>
      <c r="E372" s="57"/>
      <c r="F372" s="147">
        <f>SUM(F368:F371)</f>
        <v>1</v>
      </c>
      <c r="G372" s="147">
        <f>SUM(G368:G371)</f>
        <v>1</v>
      </c>
    </row>
    <row r="373" spans="1:7" customFormat="1" x14ac:dyDescent="0.35">
      <c r="A373" s="51" t="s">
        <v>1848</v>
      </c>
      <c r="B373" s="68"/>
      <c r="C373" s="51"/>
      <c r="D373" s="51"/>
      <c r="E373" s="57"/>
      <c r="F373" s="57"/>
      <c r="G373" s="57"/>
    </row>
    <row r="374" spans="1:7" customFormat="1" ht="15" customHeight="1" x14ac:dyDescent="0.35">
      <c r="A374" s="71"/>
      <c r="B374" s="71" t="s">
        <v>2138</v>
      </c>
      <c r="C374" s="71" t="s">
        <v>2019</v>
      </c>
      <c r="D374" s="71" t="s">
        <v>2020</v>
      </c>
      <c r="E374" s="71"/>
      <c r="F374" s="71" t="s">
        <v>2021</v>
      </c>
      <c r="G374" s="71"/>
    </row>
    <row r="375" spans="1:7" customFormat="1" x14ac:dyDescent="0.35">
      <c r="A375" s="51" t="s">
        <v>1849</v>
      </c>
      <c r="B375" s="68" t="s">
        <v>1659</v>
      </c>
      <c r="C375" s="132" t="s">
        <v>81</v>
      </c>
      <c r="D375" s="132" t="s">
        <v>81</v>
      </c>
      <c r="E375" s="49"/>
      <c r="F375" s="132" t="s">
        <v>81</v>
      </c>
      <c r="G375" s="139" t="str">
        <f>IF($D$393=0,"",IF(D375="[For completion]","",D375/$D$393))</f>
        <v/>
      </c>
    </row>
    <row r="376" spans="1:7" customFormat="1" x14ac:dyDescent="0.35">
      <c r="A376" s="51" t="s">
        <v>1850</v>
      </c>
      <c r="B376" s="68" t="s">
        <v>1660</v>
      </c>
      <c r="C376" s="132" t="s">
        <v>81</v>
      </c>
      <c r="D376" s="132" t="s">
        <v>81</v>
      </c>
      <c r="E376" s="49"/>
      <c r="F376" s="132" t="s">
        <v>81</v>
      </c>
      <c r="G376" s="139" t="str">
        <f t="shared" ref="G376:G393" si="21">IF($D$393=0,"",IF(D376="[For completion]","",D376/$D$393))</f>
        <v/>
      </c>
    </row>
    <row r="377" spans="1:7" customFormat="1" x14ac:dyDescent="0.35">
      <c r="A377" s="51" t="s">
        <v>1851</v>
      </c>
      <c r="B377" s="68" t="s">
        <v>1661</v>
      </c>
      <c r="C377" s="132" t="s">
        <v>81</v>
      </c>
      <c r="D377" s="132" t="s">
        <v>81</v>
      </c>
      <c r="E377" s="49"/>
      <c r="F377" s="132" t="s">
        <v>81</v>
      </c>
      <c r="G377" s="139" t="str">
        <f t="shared" si="21"/>
        <v/>
      </c>
    </row>
    <row r="378" spans="1:7" customFormat="1" x14ac:dyDescent="0.35">
      <c r="A378" s="51" t="s">
        <v>1852</v>
      </c>
      <c r="B378" s="68" t="s">
        <v>1662</v>
      </c>
      <c r="C378" s="132" t="s">
        <v>81</v>
      </c>
      <c r="D378" s="132" t="s">
        <v>81</v>
      </c>
      <c r="E378" s="49"/>
      <c r="F378" s="132" t="s">
        <v>81</v>
      </c>
      <c r="G378" s="139" t="str">
        <f t="shared" si="21"/>
        <v/>
      </c>
    </row>
    <row r="379" spans="1:7" customFormat="1" x14ac:dyDescent="0.35">
      <c r="A379" s="51" t="s">
        <v>1853</v>
      </c>
      <c r="B379" s="68" t="s">
        <v>1663</v>
      </c>
      <c r="C379" s="132" t="s">
        <v>81</v>
      </c>
      <c r="D379" s="132" t="s">
        <v>81</v>
      </c>
      <c r="E379" s="49"/>
      <c r="F379" s="132" t="s">
        <v>81</v>
      </c>
      <c r="G379" s="139" t="str">
        <f t="shared" si="21"/>
        <v/>
      </c>
    </row>
    <row r="380" spans="1:7" customFormat="1" x14ac:dyDescent="0.35">
      <c r="A380" s="51" t="s">
        <v>1854</v>
      </c>
      <c r="B380" s="68" t="s">
        <v>1664</v>
      </c>
      <c r="C380" s="132" t="s">
        <v>81</v>
      </c>
      <c r="D380" s="132" t="s">
        <v>81</v>
      </c>
      <c r="E380" s="49"/>
      <c r="F380" s="132" t="s">
        <v>81</v>
      </c>
      <c r="G380" s="139" t="str">
        <f t="shared" si="21"/>
        <v/>
      </c>
    </row>
    <row r="381" spans="1:7" customFormat="1" x14ac:dyDescent="0.35">
      <c r="A381" s="51" t="s">
        <v>1855</v>
      </c>
      <c r="B381" s="68" t="s">
        <v>1622</v>
      </c>
      <c r="C381" s="132" t="s">
        <v>81</v>
      </c>
      <c r="D381" s="132" t="s">
        <v>81</v>
      </c>
      <c r="E381" s="49"/>
      <c r="F381" s="132" t="s">
        <v>81</v>
      </c>
      <c r="G381" s="139" t="str">
        <f t="shared" si="21"/>
        <v/>
      </c>
    </row>
    <row r="382" spans="1:7" customFormat="1" x14ac:dyDescent="0.35">
      <c r="A382" s="51" t="s">
        <v>1856</v>
      </c>
      <c r="B382" s="68" t="s">
        <v>1665</v>
      </c>
      <c r="C382" s="132">
        <f>C$249</f>
        <v>27698.350605390002</v>
      </c>
      <c r="D382" s="132">
        <f>D$249</f>
        <v>256383</v>
      </c>
      <c r="E382" s="49"/>
      <c r="F382" s="132" t="s">
        <v>81</v>
      </c>
      <c r="G382" s="139" t="str">
        <f t="shared" si="21"/>
        <v/>
      </c>
    </row>
    <row r="383" spans="1:7" customFormat="1" x14ac:dyDescent="0.35">
      <c r="A383" s="51" t="s">
        <v>1857</v>
      </c>
      <c r="B383" s="68" t="s">
        <v>140</v>
      </c>
      <c r="C383" s="132">
        <f>SUM(C375:C382)</f>
        <v>27698.350605390002</v>
      </c>
      <c r="D383" s="132">
        <f>SUM(D375:D382)</f>
        <v>256383</v>
      </c>
      <c r="E383" s="49"/>
      <c r="F383" s="51"/>
      <c r="G383" s="139" t="str">
        <f t="shared" si="21"/>
        <v/>
      </c>
    </row>
    <row r="384" spans="1:7" customFormat="1" x14ac:dyDescent="0.35">
      <c r="A384" s="51" t="s">
        <v>1858</v>
      </c>
      <c r="B384" s="68" t="s">
        <v>2018</v>
      </c>
      <c r="C384" s="51"/>
      <c r="D384" s="51"/>
      <c r="E384" s="51"/>
      <c r="F384" s="132" t="s">
        <v>81</v>
      </c>
      <c r="G384" s="139" t="str">
        <f t="shared" si="21"/>
        <v/>
      </c>
    </row>
    <row r="385" spans="1:7" customFormat="1" x14ac:dyDescent="0.35">
      <c r="A385" s="51" t="s">
        <v>1859</v>
      </c>
      <c r="B385" s="68"/>
      <c r="C385" s="132"/>
      <c r="D385" s="51"/>
      <c r="E385" s="49"/>
      <c r="F385" s="139"/>
      <c r="G385" s="139" t="str">
        <f t="shared" si="21"/>
        <v/>
      </c>
    </row>
    <row r="386" spans="1:7" customFormat="1" x14ac:dyDescent="0.35">
      <c r="A386" s="51" t="s">
        <v>1860</v>
      </c>
      <c r="B386" s="68"/>
      <c r="C386" s="132"/>
      <c r="D386" s="51"/>
      <c r="E386" s="49"/>
      <c r="F386" s="139"/>
      <c r="G386" s="139" t="str">
        <f t="shared" si="21"/>
        <v/>
      </c>
    </row>
    <row r="387" spans="1:7" customFormat="1" x14ac:dyDescent="0.35">
      <c r="A387" s="51" t="s">
        <v>1861</v>
      </c>
      <c r="B387" s="68"/>
      <c r="C387" s="132"/>
      <c r="D387" s="51"/>
      <c r="E387" s="49"/>
      <c r="F387" s="139"/>
      <c r="G387" s="139" t="str">
        <f t="shared" si="21"/>
        <v/>
      </c>
    </row>
    <row r="388" spans="1:7" customFormat="1" x14ac:dyDescent="0.35">
      <c r="A388" s="51" t="s">
        <v>1862</v>
      </c>
      <c r="B388" s="68"/>
      <c r="C388" s="132"/>
      <c r="D388" s="51"/>
      <c r="E388" s="49"/>
      <c r="F388" s="139"/>
      <c r="G388" s="139" t="str">
        <f t="shared" si="21"/>
        <v/>
      </c>
    </row>
    <row r="389" spans="1:7" customFormat="1" x14ac:dyDescent="0.35">
      <c r="A389" s="51" t="s">
        <v>1863</v>
      </c>
      <c r="B389" s="68"/>
      <c r="C389" s="132"/>
      <c r="D389" s="51"/>
      <c r="E389" s="49"/>
      <c r="F389" s="139"/>
      <c r="G389" s="139" t="str">
        <f t="shared" si="21"/>
        <v/>
      </c>
    </row>
    <row r="390" spans="1:7" customFormat="1" x14ac:dyDescent="0.35">
      <c r="A390" s="51" t="s">
        <v>1864</v>
      </c>
      <c r="B390" s="68"/>
      <c r="C390" s="132"/>
      <c r="D390" s="51"/>
      <c r="E390" s="49"/>
      <c r="F390" s="139"/>
      <c r="G390" s="139" t="str">
        <f t="shared" si="21"/>
        <v/>
      </c>
    </row>
    <row r="391" spans="1:7" customFormat="1" x14ac:dyDescent="0.35">
      <c r="A391" s="51" t="s">
        <v>1865</v>
      </c>
      <c r="B391" s="68"/>
      <c r="C391" s="132"/>
      <c r="D391" s="51"/>
      <c r="E391" s="49"/>
      <c r="F391" s="139"/>
      <c r="G391" s="139" t="str">
        <f t="shared" si="21"/>
        <v/>
      </c>
    </row>
    <row r="392" spans="1:7" customFormat="1" x14ac:dyDescent="0.35">
      <c r="A392" s="51" t="s">
        <v>1866</v>
      </c>
      <c r="B392" s="68"/>
      <c r="C392" s="132"/>
      <c r="D392" s="51"/>
      <c r="E392" s="49"/>
      <c r="F392" s="139"/>
      <c r="G392" s="139" t="str">
        <f t="shared" si="21"/>
        <v/>
      </c>
    </row>
    <row r="393" spans="1:7" customFormat="1" x14ac:dyDescent="0.35">
      <c r="A393" s="51" t="s">
        <v>1867</v>
      </c>
      <c r="B393" s="68"/>
      <c r="C393" s="132"/>
      <c r="D393" s="51"/>
      <c r="E393" s="49"/>
      <c r="F393" s="139"/>
      <c r="G393" s="139" t="str">
        <f t="shared" si="21"/>
        <v/>
      </c>
    </row>
    <row r="394" spans="1:7" customFormat="1" x14ac:dyDescent="0.35">
      <c r="A394" s="51" t="s">
        <v>1868</v>
      </c>
      <c r="B394" s="51"/>
      <c r="C394" s="157"/>
      <c r="D394" s="51"/>
      <c r="E394" s="49"/>
      <c r="F394" s="49"/>
      <c r="G394" s="49"/>
    </row>
    <row r="395" spans="1:7" customFormat="1" x14ac:dyDescent="0.35">
      <c r="A395" s="51" t="s">
        <v>1869</v>
      </c>
      <c r="B395" s="51"/>
      <c r="C395" s="157"/>
      <c r="D395" s="51"/>
      <c r="E395" s="49"/>
      <c r="F395" s="49"/>
      <c r="G395" s="49"/>
    </row>
    <row r="396" spans="1:7" customFormat="1" x14ac:dyDescent="0.35">
      <c r="A396" s="51" t="s">
        <v>1870</v>
      </c>
      <c r="B396" s="51"/>
      <c r="C396" s="157"/>
      <c r="D396" s="51"/>
      <c r="E396" s="49"/>
      <c r="F396" s="49"/>
      <c r="G396" s="49"/>
    </row>
    <row r="397" spans="1:7" customFormat="1" x14ac:dyDescent="0.35">
      <c r="A397" s="51" t="s">
        <v>1871</v>
      </c>
      <c r="B397" s="51"/>
      <c r="C397" s="157"/>
      <c r="D397" s="51"/>
      <c r="E397" s="49"/>
      <c r="F397" s="49"/>
      <c r="G397" s="49"/>
    </row>
    <row r="398" spans="1:7" customFormat="1" x14ac:dyDescent="0.35">
      <c r="A398" s="51" t="s">
        <v>1872</v>
      </c>
      <c r="B398" s="51"/>
      <c r="C398" s="157"/>
      <c r="D398" s="51"/>
      <c r="E398" s="49"/>
      <c r="F398" s="49"/>
      <c r="G398" s="49"/>
    </row>
    <row r="399" spans="1:7" customFormat="1" x14ac:dyDescent="0.35">
      <c r="A399" s="51" t="s">
        <v>1873</v>
      </c>
      <c r="B399" s="51"/>
      <c r="C399" s="157"/>
      <c r="D399" s="51"/>
      <c r="E399" s="49"/>
      <c r="F399" s="49"/>
      <c r="G399" s="49"/>
    </row>
    <row r="400" spans="1:7" customFormat="1" x14ac:dyDescent="0.35">
      <c r="A400" s="51" t="s">
        <v>1874</v>
      </c>
      <c r="B400" s="51"/>
      <c r="C400" s="157"/>
      <c r="D400" s="51"/>
      <c r="E400" s="49"/>
      <c r="F400" s="49"/>
      <c r="G400" s="49"/>
    </row>
    <row r="401" spans="1:7" customFormat="1" x14ac:dyDescent="0.35">
      <c r="A401" s="51" t="s">
        <v>1875</v>
      </c>
      <c r="B401" s="51"/>
      <c r="C401" s="157"/>
      <c r="D401" s="51"/>
      <c r="E401" s="49"/>
      <c r="F401" s="49"/>
      <c r="G401" s="49"/>
    </row>
    <row r="402" spans="1:7" customFormat="1" x14ac:dyDescent="0.35">
      <c r="A402" s="51" t="s">
        <v>1876</v>
      </c>
      <c r="B402" s="51"/>
      <c r="C402" s="157"/>
      <c r="D402" s="51"/>
      <c r="E402" s="49"/>
      <c r="F402" s="49"/>
      <c r="G402" s="49"/>
    </row>
    <row r="403" spans="1:7" customFormat="1" x14ac:dyDescent="0.35">
      <c r="A403" s="51" t="s">
        <v>1877</v>
      </c>
      <c r="B403" s="51"/>
      <c r="C403" s="157"/>
      <c r="D403" s="51"/>
      <c r="E403" s="49"/>
      <c r="F403" s="49"/>
      <c r="G403" s="49"/>
    </row>
    <row r="404" spans="1:7" customFormat="1" x14ac:dyDescent="0.35">
      <c r="A404" s="51" t="s">
        <v>1878</v>
      </c>
      <c r="B404" s="51"/>
      <c r="C404" s="157"/>
      <c r="D404" s="51"/>
      <c r="E404" s="49"/>
      <c r="F404" s="49"/>
      <c r="G404" s="49"/>
    </row>
    <row r="405" spans="1:7" customFormat="1" x14ac:dyDescent="0.35">
      <c r="A405" s="51" t="s">
        <v>1879</v>
      </c>
      <c r="B405" s="51"/>
      <c r="C405" s="157"/>
      <c r="D405" s="51"/>
      <c r="E405" s="49"/>
      <c r="F405" s="49"/>
      <c r="G405" s="49"/>
    </row>
    <row r="406" spans="1:7" customFormat="1" x14ac:dyDescent="0.35">
      <c r="A406" s="51" t="s">
        <v>1880</v>
      </c>
      <c r="B406" s="51"/>
      <c r="C406" s="157"/>
      <c r="D406" s="51"/>
      <c r="E406" s="49"/>
      <c r="F406" s="49"/>
      <c r="G406" s="49"/>
    </row>
    <row r="407" spans="1:7" customFormat="1" x14ac:dyDescent="0.35">
      <c r="A407" s="51" t="s">
        <v>1881</v>
      </c>
      <c r="B407" s="51"/>
      <c r="C407" s="157"/>
      <c r="D407" s="51"/>
      <c r="E407" s="49"/>
      <c r="F407" s="49"/>
      <c r="G407" s="49"/>
    </row>
    <row r="408" spans="1:7" customFormat="1" x14ac:dyDescent="0.35">
      <c r="A408" s="51" t="s">
        <v>1882</v>
      </c>
      <c r="B408" s="51"/>
      <c r="C408" s="157"/>
      <c r="D408" s="51"/>
      <c r="E408" s="49"/>
      <c r="F408" s="49"/>
      <c r="G408" s="49"/>
    </row>
    <row r="409" spans="1:7" customFormat="1" x14ac:dyDescent="0.35">
      <c r="A409" s="51" t="s">
        <v>1883</v>
      </c>
      <c r="B409" s="51"/>
      <c r="C409" s="157"/>
      <c r="D409" s="51"/>
      <c r="E409" s="49"/>
      <c r="F409" s="49"/>
      <c r="G409" s="49"/>
    </row>
    <row r="410" spans="1:7" customFormat="1" x14ac:dyDescent="0.35">
      <c r="A410" s="51" t="s">
        <v>1884</v>
      </c>
      <c r="B410" s="51"/>
      <c r="C410" s="157"/>
      <c r="D410" s="51"/>
      <c r="E410" s="49"/>
      <c r="F410" s="49"/>
      <c r="G410" s="49"/>
    </row>
    <row r="411" spans="1:7" customFormat="1" x14ac:dyDescent="0.35">
      <c r="A411" s="51" t="s">
        <v>1885</v>
      </c>
      <c r="B411" s="51"/>
      <c r="C411" s="157"/>
      <c r="D411" s="51"/>
      <c r="E411" s="49"/>
      <c r="F411" s="49"/>
      <c r="G411" s="49"/>
    </row>
    <row r="412" spans="1:7" customFormat="1" x14ac:dyDescent="0.35">
      <c r="A412" s="51" t="s">
        <v>1886</v>
      </c>
      <c r="B412" s="51"/>
      <c r="C412" s="157"/>
      <c r="D412" s="51"/>
      <c r="E412" s="49"/>
      <c r="F412" s="49"/>
      <c r="G412" s="49"/>
    </row>
    <row r="413" spans="1:7" customFormat="1" x14ac:dyDescent="0.35">
      <c r="A413" s="51" t="s">
        <v>1887</v>
      </c>
      <c r="B413" s="51"/>
      <c r="C413" s="157"/>
      <c r="D413" s="51"/>
      <c r="E413" s="49"/>
      <c r="F413" s="49"/>
      <c r="G413" s="49"/>
    </row>
    <row r="414" spans="1:7" customFormat="1" x14ac:dyDescent="0.35">
      <c r="A414" s="51" t="s">
        <v>1888</v>
      </c>
      <c r="B414" s="51"/>
      <c r="C414" s="157"/>
      <c r="D414" s="51"/>
      <c r="E414" s="49"/>
      <c r="F414" s="49"/>
      <c r="G414" s="49"/>
    </row>
    <row r="415" spans="1:7" customFormat="1" x14ac:dyDescent="0.35">
      <c r="A415" s="51" t="s">
        <v>1889</v>
      </c>
      <c r="B415" s="51"/>
      <c r="C415" s="157"/>
      <c r="D415" s="51"/>
      <c r="E415" s="49"/>
      <c r="F415" s="49"/>
      <c r="G415" s="49"/>
    </row>
    <row r="416" spans="1:7" customFormat="1" x14ac:dyDescent="0.35">
      <c r="A416" s="51" t="s">
        <v>1890</v>
      </c>
      <c r="B416" s="51"/>
      <c r="C416" s="157"/>
      <c r="D416" s="51"/>
      <c r="E416" s="49"/>
      <c r="F416" s="49"/>
      <c r="G416" s="49"/>
    </row>
    <row r="417" spans="1:7" customFormat="1" x14ac:dyDescent="0.35">
      <c r="A417" s="51" t="s">
        <v>1891</v>
      </c>
      <c r="B417" s="51"/>
      <c r="C417" s="157"/>
      <c r="D417" s="51"/>
      <c r="E417" s="49"/>
      <c r="F417" s="49"/>
      <c r="G417" s="49"/>
    </row>
    <row r="418" spans="1:7" customFormat="1" x14ac:dyDescent="0.35">
      <c r="A418" s="51" t="s">
        <v>1892</v>
      </c>
      <c r="B418" s="51"/>
      <c r="C418" s="157"/>
      <c r="D418" s="51"/>
      <c r="E418" s="49"/>
      <c r="F418" s="49"/>
      <c r="G418" s="49"/>
    </row>
    <row r="419" spans="1:7" customFormat="1" x14ac:dyDescent="0.35">
      <c r="A419" s="51" t="s">
        <v>1893</v>
      </c>
      <c r="B419" s="51"/>
      <c r="C419" s="157"/>
      <c r="D419" s="51"/>
      <c r="E419" s="49"/>
      <c r="F419" s="49"/>
      <c r="G419" s="49"/>
    </row>
    <row r="420" spans="1:7" customFormat="1" x14ac:dyDescent="0.35">
      <c r="A420" s="51" t="s">
        <v>1894</v>
      </c>
      <c r="B420" s="51"/>
      <c r="C420" s="157"/>
      <c r="D420" s="51"/>
      <c r="E420" s="49"/>
      <c r="F420" s="49"/>
      <c r="G420" s="49"/>
    </row>
    <row r="421" spans="1:7" customFormat="1" x14ac:dyDescent="0.35">
      <c r="A421" s="51" t="s">
        <v>1895</v>
      </c>
      <c r="B421" s="51"/>
      <c r="C421" s="157"/>
      <c r="D421" s="51"/>
      <c r="E421" s="49"/>
      <c r="F421" s="49"/>
      <c r="G421" s="49"/>
    </row>
    <row r="422" spans="1:7" customFormat="1" x14ac:dyDescent="0.35">
      <c r="A422" s="51" t="s">
        <v>1896</v>
      </c>
      <c r="B422" s="51"/>
      <c r="C422" s="157"/>
      <c r="D422" s="51"/>
      <c r="E422" s="49"/>
      <c r="F422" s="49"/>
      <c r="G422" s="49"/>
    </row>
    <row r="423" spans="1:7" ht="18.5" x14ac:dyDescent="0.35">
      <c r="A423" s="123"/>
      <c r="B423" s="150" t="s">
        <v>447</v>
      </c>
      <c r="C423" s="123"/>
      <c r="D423" s="123"/>
      <c r="E423" s="123"/>
      <c r="F423" s="125"/>
      <c r="G423" s="125"/>
    </row>
    <row r="424" spans="1:7" ht="15" customHeight="1" x14ac:dyDescent="0.35">
      <c r="A424" s="70"/>
      <c r="B424" s="70" t="s">
        <v>1781</v>
      </c>
      <c r="C424" s="70" t="s">
        <v>651</v>
      </c>
      <c r="D424" s="70" t="s">
        <v>652</v>
      </c>
      <c r="E424" s="70"/>
      <c r="F424" s="70" t="s">
        <v>482</v>
      </c>
      <c r="G424" s="70" t="s">
        <v>653</v>
      </c>
    </row>
    <row r="425" spans="1:7" x14ac:dyDescent="0.35">
      <c r="A425" s="51" t="s">
        <v>1666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1667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x14ac:dyDescent="0.35">
      <c r="A429" s="51" t="s">
        <v>1668</v>
      </c>
      <c r="B429" s="68" t="s">
        <v>574</v>
      </c>
      <c r="C429" s="132" t="s">
        <v>1205</v>
      </c>
      <c r="D429" s="133" t="s">
        <v>1205</v>
      </c>
      <c r="E429" s="65"/>
      <c r="F429" s="139" t="str">
        <f t="shared" si="22"/>
        <v/>
      </c>
      <c r="G429" s="139" t="str">
        <f t="shared" si="23"/>
        <v/>
      </c>
    </row>
    <row r="430" spans="1:7" x14ac:dyDescent="0.35">
      <c r="A430" s="51" t="s">
        <v>1669</v>
      </c>
      <c r="B430" s="68" t="s">
        <v>574</v>
      </c>
      <c r="C430" s="132" t="s">
        <v>1205</v>
      </c>
      <c r="D430" s="133" t="s">
        <v>1205</v>
      </c>
      <c r="E430" s="65"/>
      <c r="F430" s="139" t="str">
        <f t="shared" si="22"/>
        <v/>
      </c>
      <c r="G430" s="139" t="str">
        <f t="shared" si="23"/>
        <v/>
      </c>
    </row>
    <row r="431" spans="1:7" x14ac:dyDescent="0.35">
      <c r="A431" s="51" t="s">
        <v>1670</v>
      </c>
      <c r="B431" s="68" t="s">
        <v>574</v>
      </c>
      <c r="C431" s="132" t="s">
        <v>1205</v>
      </c>
      <c r="D431" s="133" t="s">
        <v>1205</v>
      </c>
      <c r="E431" s="65"/>
      <c r="F431" s="139" t="str">
        <f t="shared" si="22"/>
        <v/>
      </c>
      <c r="G431" s="139" t="str">
        <f t="shared" si="23"/>
        <v/>
      </c>
    </row>
    <row r="432" spans="1:7" x14ac:dyDescent="0.35">
      <c r="A432" s="51" t="s">
        <v>1671</v>
      </c>
      <c r="B432" s="68" t="s">
        <v>574</v>
      </c>
      <c r="C432" s="132" t="s">
        <v>1205</v>
      </c>
      <c r="D432" s="133" t="s">
        <v>1205</v>
      </c>
      <c r="E432" s="65"/>
      <c r="F432" s="139" t="str">
        <f t="shared" si="22"/>
        <v/>
      </c>
      <c r="G432" s="139" t="str">
        <f t="shared" si="23"/>
        <v/>
      </c>
    </row>
    <row r="433" spans="1:7" x14ac:dyDescent="0.35">
      <c r="A433" s="51" t="s">
        <v>1672</v>
      </c>
      <c r="B433" s="68" t="s">
        <v>574</v>
      </c>
      <c r="C433" s="132" t="s">
        <v>1205</v>
      </c>
      <c r="D433" s="133" t="s">
        <v>1205</v>
      </c>
      <c r="E433" s="65"/>
      <c r="F433" s="139" t="str">
        <f t="shared" si="22"/>
        <v/>
      </c>
      <c r="G433" s="139" t="str">
        <f t="shared" si="23"/>
        <v/>
      </c>
    </row>
    <row r="434" spans="1:7" x14ac:dyDescent="0.35">
      <c r="A434" s="51" t="s">
        <v>1673</v>
      </c>
      <c r="B434" s="68" t="s">
        <v>574</v>
      </c>
      <c r="C434" s="132" t="s">
        <v>1205</v>
      </c>
      <c r="D434" s="133" t="s">
        <v>1205</v>
      </c>
      <c r="E434" s="65"/>
      <c r="F434" s="139" t="str">
        <f t="shared" si="22"/>
        <v/>
      </c>
      <c r="G434" s="139" t="str">
        <f t="shared" si="23"/>
        <v/>
      </c>
    </row>
    <row r="435" spans="1:7" x14ac:dyDescent="0.35">
      <c r="A435" s="51" t="s">
        <v>1674</v>
      </c>
      <c r="B435" s="68" t="s">
        <v>574</v>
      </c>
      <c r="C435" s="132" t="s">
        <v>1205</v>
      </c>
      <c r="D435" s="133" t="s">
        <v>1205</v>
      </c>
      <c r="E435" s="65"/>
      <c r="F435" s="139" t="str">
        <f t="shared" si="22"/>
        <v/>
      </c>
      <c r="G435" s="139" t="str">
        <f t="shared" si="23"/>
        <v/>
      </c>
    </row>
    <row r="436" spans="1:7" x14ac:dyDescent="0.35">
      <c r="A436" s="51" t="s">
        <v>1675</v>
      </c>
      <c r="B436" s="68" t="s">
        <v>574</v>
      </c>
      <c r="C436" s="132" t="s">
        <v>1205</v>
      </c>
      <c r="D436" s="133" t="s">
        <v>1205</v>
      </c>
      <c r="E436" s="65"/>
      <c r="F436" s="139" t="str">
        <f t="shared" si="22"/>
        <v/>
      </c>
      <c r="G436" s="139" t="str">
        <f t="shared" si="23"/>
        <v/>
      </c>
    </row>
    <row r="437" spans="1:7" x14ac:dyDescent="0.35">
      <c r="A437" s="51" t="s">
        <v>1782</v>
      </c>
      <c r="B437" s="68" t="s">
        <v>574</v>
      </c>
      <c r="C437" s="132" t="s">
        <v>1205</v>
      </c>
      <c r="D437" s="133" t="s">
        <v>1205</v>
      </c>
      <c r="E437" s="68"/>
      <c r="F437" s="139" t="str">
        <f t="shared" si="22"/>
        <v/>
      </c>
      <c r="G437" s="139" t="str">
        <f t="shared" si="23"/>
        <v/>
      </c>
    </row>
    <row r="438" spans="1:7" x14ac:dyDescent="0.35">
      <c r="A438" s="51" t="s">
        <v>1783</v>
      </c>
      <c r="B438" s="68" t="s">
        <v>574</v>
      </c>
      <c r="C438" s="132" t="s">
        <v>1205</v>
      </c>
      <c r="D438" s="133" t="s">
        <v>1205</v>
      </c>
      <c r="E438" s="68"/>
      <c r="F438" s="139" t="str">
        <f t="shared" si="22"/>
        <v/>
      </c>
      <c r="G438" s="139" t="str">
        <f t="shared" si="23"/>
        <v/>
      </c>
    </row>
    <row r="439" spans="1:7" x14ac:dyDescent="0.35">
      <c r="A439" s="51" t="s">
        <v>1784</v>
      </c>
      <c r="B439" s="68" t="s">
        <v>574</v>
      </c>
      <c r="C439" s="132" t="s">
        <v>1205</v>
      </c>
      <c r="D439" s="133" t="s">
        <v>1205</v>
      </c>
      <c r="E439" s="68"/>
      <c r="F439" s="139" t="str">
        <f t="shared" si="22"/>
        <v/>
      </c>
      <c r="G439" s="139" t="str">
        <f t="shared" si="23"/>
        <v/>
      </c>
    </row>
    <row r="440" spans="1:7" x14ac:dyDescent="0.35">
      <c r="A440" s="51" t="s">
        <v>1785</v>
      </c>
      <c r="B440" s="68" t="s">
        <v>574</v>
      </c>
      <c r="C440" s="132" t="s">
        <v>1205</v>
      </c>
      <c r="D440" s="133" t="s">
        <v>1205</v>
      </c>
      <c r="E440" s="68"/>
      <c r="F440" s="139" t="str">
        <f t="shared" si="22"/>
        <v/>
      </c>
      <c r="G440" s="139" t="str">
        <f t="shared" si="23"/>
        <v/>
      </c>
    </row>
    <row r="441" spans="1:7" x14ac:dyDescent="0.35">
      <c r="A441" s="51" t="s">
        <v>1786</v>
      </c>
      <c r="B441" s="68" t="s">
        <v>574</v>
      </c>
      <c r="C441" s="132" t="s">
        <v>1205</v>
      </c>
      <c r="D441" s="133" t="s">
        <v>1205</v>
      </c>
      <c r="E441" s="68"/>
      <c r="F441" s="139" t="str">
        <f t="shared" si="22"/>
        <v/>
      </c>
      <c r="G441" s="139" t="str">
        <f t="shared" si="23"/>
        <v/>
      </c>
    </row>
    <row r="442" spans="1:7" x14ac:dyDescent="0.35">
      <c r="A442" s="51" t="s">
        <v>1787</v>
      </c>
      <c r="B442" s="68" t="s">
        <v>574</v>
      </c>
      <c r="C442" s="132" t="s">
        <v>1205</v>
      </c>
      <c r="D442" s="133" t="s">
        <v>1205</v>
      </c>
      <c r="E442" s="68"/>
      <c r="F442" s="139" t="str">
        <f t="shared" si="22"/>
        <v/>
      </c>
      <c r="G442" s="139" t="str">
        <f t="shared" si="23"/>
        <v/>
      </c>
    </row>
    <row r="443" spans="1:7" x14ac:dyDescent="0.35">
      <c r="A443" s="51" t="s">
        <v>1788</v>
      </c>
      <c r="B443" s="68" t="s">
        <v>574</v>
      </c>
      <c r="C443" s="132" t="s">
        <v>1205</v>
      </c>
      <c r="D443" s="133" t="s">
        <v>1205</v>
      </c>
      <c r="F443" s="139" t="str">
        <f t="shared" si="22"/>
        <v/>
      </c>
      <c r="G443" s="139" t="str">
        <f t="shared" si="23"/>
        <v/>
      </c>
    </row>
    <row r="444" spans="1:7" x14ac:dyDescent="0.35">
      <c r="A444" s="51" t="s">
        <v>1789</v>
      </c>
      <c r="B444" s="68" t="s">
        <v>574</v>
      </c>
      <c r="C444" s="132" t="s">
        <v>1205</v>
      </c>
      <c r="D444" s="133" t="s">
        <v>1205</v>
      </c>
      <c r="E444" s="121"/>
      <c r="F444" s="139" t="str">
        <f t="shared" si="22"/>
        <v/>
      </c>
      <c r="G444" s="139" t="str">
        <f t="shared" si="23"/>
        <v/>
      </c>
    </row>
    <row r="445" spans="1:7" x14ac:dyDescent="0.35">
      <c r="A445" s="51" t="s">
        <v>1790</v>
      </c>
      <c r="B445" s="68" t="s">
        <v>574</v>
      </c>
      <c r="C445" s="132" t="s">
        <v>1205</v>
      </c>
      <c r="D445" s="133" t="s">
        <v>1205</v>
      </c>
      <c r="E445" s="121"/>
      <c r="F445" s="139" t="str">
        <f t="shared" si="22"/>
        <v/>
      </c>
      <c r="G445" s="139" t="str">
        <f t="shared" si="23"/>
        <v/>
      </c>
    </row>
    <row r="446" spans="1:7" x14ac:dyDescent="0.35">
      <c r="A446" s="51" t="s">
        <v>1791</v>
      </c>
      <c r="B446" s="68" t="s">
        <v>574</v>
      </c>
      <c r="C446" s="132" t="s">
        <v>1205</v>
      </c>
      <c r="D446" s="133" t="s">
        <v>1205</v>
      </c>
      <c r="E446" s="121"/>
      <c r="F446" s="139" t="str">
        <f t="shared" si="22"/>
        <v/>
      </c>
      <c r="G446" s="139" t="str">
        <f t="shared" si="23"/>
        <v/>
      </c>
    </row>
    <row r="447" spans="1:7" x14ac:dyDescent="0.35">
      <c r="A447" s="51" t="s">
        <v>1792</v>
      </c>
      <c r="B447" s="68" t="s">
        <v>574</v>
      </c>
      <c r="C447" s="132" t="s">
        <v>1205</v>
      </c>
      <c r="D447" s="133" t="s">
        <v>1205</v>
      </c>
      <c r="E447" s="121"/>
      <c r="F447" s="139" t="str">
        <f t="shared" si="22"/>
        <v/>
      </c>
      <c r="G447" s="139" t="str">
        <f t="shared" si="23"/>
        <v/>
      </c>
    </row>
    <row r="448" spans="1:7" x14ac:dyDescent="0.35">
      <c r="A448" s="51" t="s">
        <v>1793</v>
      </c>
      <c r="B448" s="68" t="s">
        <v>574</v>
      </c>
      <c r="C448" s="132" t="s">
        <v>1205</v>
      </c>
      <c r="D448" s="133" t="s">
        <v>1205</v>
      </c>
      <c r="E448" s="121"/>
      <c r="F448" s="139" t="str">
        <f t="shared" si="22"/>
        <v/>
      </c>
      <c r="G448" s="139" t="str">
        <f t="shared" si="23"/>
        <v/>
      </c>
    </row>
    <row r="449" spans="1:7" x14ac:dyDescent="0.35">
      <c r="A449" s="51" t="s">
        <v>1794</v>
      </c>
      <c r="B449" s="68" t="s">
        <v>574</v>
      </c>
      <c r="C449" s="132" t="s">
        <v>1205</v>
      </c>
      <c r="D449" s="133" t="s">
        <v>1205</v>
      </c>
      <c r="E449" s="121"/>
      <c r="F449" s="139" t="str">
        <f t="shared" si="22"/>
        <v/>
      </c>
      <c r="G449" s="139" t="str">
        <f t="shared" si="23"/>
        <v/>
      </c>
    </row>
    <row r="450" spans="1:7" x14ac:dyDescent="0.35">
      <c r="A450" s="51" t="s">
        <v>1795</v>
      </c>
      <c r="B450" s="68" t="s">
        <v>574</v>
      </c>
      <c r="C450" s="132" t="s">
        <v>1205</v>
      </c>
      <c r="D450" s="133" t="s">
        <v>1205</v>
      </c>
      <c r="E450" s="121"/>
      <c r="F450" s="139" t="str">
        <f t="shared" si="22"/>
        <v/>
      </c>
      <c r="G450" s="139" t="str">
        <f t="shared" si="23"/>
        <v/>
      </c>
    </row>
    <row r="451" spans="1:7" x14ac:dyDescent="0.35">
      <c r="A451" s="51" t="s">
        <v>1796</v>
      </c>
      <c r="B451" s="68" t="s">
        <v>574</v>
      </c>
      <c r="C451" s="132" t="s">
        <v>1205</v>
      </c>
      <c r="D451" s="133" t="s">
        <v>1205</v>
      </c>
      <c r="E451" s="121"/>
      <c r="F451" s="139" t="str">
        <f t="shared" si="22"/>
        <v/>
      </c>
      <c r="G451" s="139" t="str">
        <f t="shared" si="23"/>
        <v/>
      </c>
    </row>
    <row r="452" spans="1:7" x14ac:dyDescent="0.35">
      <c r="A452" s="51" t="s">
        <v>1797</v>
      </c>
      <c r="B452" s="68" t="s">
        <v>140</v>
      </c>
      <c r="C452" s="134">
        <f>SUM(C428:C451)</f>
        <v>0</v>
      </c>
      <c r="D452" s="76">
        <f>SUM(D428:D451)</f>
        <v>0</v>
      </c>
      <c r="E452" s="121"/>
      <c r="F452" s="148">
        <f>SUM(F428:F451)</f>
        <v>0</v>
      </c>
      <c r="G452" s="148">
        <f>SUM(G428:G451)</f>
        <v>0</v>
      </c>
    </row>
    <row r="453" spans="1:7" ht="15" customHeight="1" x14ac:dyDescent="0.35">
      <c r="A453" s="70"/>
      <c r="B453" s="70" t="s">
        <v>1798</v>
      </c>
      <c r="C453" s="70" t="s">
        <v>651</v>
      </c>
      <c r="D453" s="70" t="s">
        <v>652</v>
      </c>
      <c r="E453" s="70"/>
      <c r="F453" s="70" t="s">
        <v>482</v>
      </c>
      <c r="G453" s="70" t="s">
        <v>653</v>
      </c>
    </row>
    <row r="454" spans="1:7" x14ac:dyDescent="0.35">
      <c r="A454" s="51" t="s">
        <v>1676</v>
      </c>
      <c r="B454" s="51" t="s">
        <v>684</v>
      </c>
      <c r="C454" s="127" t="s">
        <v>1205</v>
      </c>
      <c r="G454" s="51"/>
    </row>
    <row r="455" spans="1:7" x14ac:dyDescent="0.35">
      <c r="G455" s="51"/>
    </row>
    <row r="456" spans="1:7" x14ac:dyDescent="0.35">
      <c r="B456" s="68" t="s">
        <v>685</v>
      </c>
      <c r="G456" s="51"/>
    </row>
    <row r="457" spans="1:7" x14ac:dyDescent="0.35">
      <c r="A457" s="51" t="s">
        <v>1677</v>
      </c>
      <c r="B457" s="51" t="s">
        <v>687</v>
      </c>
      <c r="C457" s="132" t="s">
        <v>1205</v>
      </c>
      <c r="D457" s="133" t="s">
        <v>1205</v>
      </c>
      <c r="F457" s="139" t="str">
        <f>IF($C$465=0,"",IF(C457="[for completion]","",C457/$C$465))</f>
        <v/>
      </c>
      <c r="G457" s="139" t="str">
        <f>IF($D$465=0,"",IF(D457="[for completion]","",D457/$D$465))</f>
        <v/>
      </c>
    </row>
    <row r="458" spans="1:7" x14ac:dyDescent="0.35">
      <c r="A458" s="51" t="s">
        <v>1678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1679</v>
      </c>
      <c r="B459" s="51" t="s">
        <v>691</v>
      </c>
      <c r="C459" s="132" t="s">
        <v>1205</v>
      </c>
      <c r="D459" s="133" t="s">
        <v>1205</v>
      </c>
      <c r="F459" s="139" t="str">
        <f t="shared" si="24"/>
        <v/>
      </c>
      <c r="G459" s="139" t="str">
        <f t="shared" si="25"/>
        <v/>
      </c>
    </row>
    <row r="460" spans="1:7" x14ac:dyDescent="0.35">
      <c r="A460" s="51" t="s">
        <v>1680</v>
      </c>
      <c r="B460" s="51" t="s">
        <v>693</v>
      </c>
      <c r="C460" s="132" t="s">
        <v>1205</v>
      </c>
      <c r="D460" s="133" t="s">
        <v>1205</v>
      </c>
      <c r="F460" s="139" t="str">
        <f t="shared" si="24"/>
        <v/>
      </c>
      <c r="G460" s="139" t="str">
        <f t="shared" si="25"/>
        <v/>
      </c>
    </row>
    <row r="461" spans="1:7" x14ac:dyDescent="0.35">
      <c r="A461" s="51" t="s">
        <v>1681</v>
      </c>
      <c r="B461" s="51" t="s">
        <v>695</v>
      </c>
      <c r="C461" s="132" t="s">
        <v>1205</v>
      </c>
      <c r="D461" s="133" t="s">
        <v>1205</v>
      </c>
      <c r="F461" s="139" t="str">
        <f t="shared" si="24"/>
        <v/>
      </c>
      <c r="G461" s="139" t="str">
        <f t="shared" si="25"/>
        <v/>
      </c>
    </row>
    <row r="462" spans="1:7" x14ac:dyDescent="0.35">
      <c r="A462" s="51" t="s">
        <v>1682</v>
      </c>
      <c r="B462" s="51" t="s">
        <v>697</v>
      </c>
      <c r="C462" s="132" t="s">
        <v>1205</v>
      </c>
      <c r="D462" s="133" t="s">
        <v>1205</v>
      </c>
      <c r="F462" s="139" t="str">
        <f t="shared" si="24"/>
        <v/>
      </c>
      <c r="G462" s="139" t="str">
        <f t="shared" si="25"/>
        <v/>
      </c>
    </row>
    <row r="463" spans="1:7" x14ac:dyDescent="0.35">
      <c r="A463" s="51" t="s">
        <v>1683</v>
      </c>
      <c r="B463" s="51" t="s">
        <v>699</v>
      </c>
      <c r="C463" s="132" t="s">
        <v>1205</v>
      </c>
      <c r="D463" s="133" t="s">
        <v>1205</v>
      </c>
      <c r="F463" s="139" t="str">
        <f t="shared" si="24"/>
        <v/>
      </c>
      <c r="G463" s="139" t="str">
        <f t="shared" si="25"/>
        <v/>
      </c>
    </row>
    <row r="464" spans="1:7" x14ac:dyDescent="0.35">
      <c r="A464" s="51" t="s">
        <v>1684</v>
      </c>
      <c r="B464" s="51" t="s">
        <v>701</v>
      </c>
      <c r="C464" s="132" t="s">
        <v>1205</v>
      </c>
      <c r="D464" s="133" t="s">
        <v>1205</v>
      </c>
      <c r="F464" s="139" t="str">
        <f t="shared" si="24"/>
        <v/>
      </c>
      <c r="G464" s="139" t="str">
        <f t="shared" si="25"/>
        <v/>
      </c>
    </row>
    <row r="465" spans="1:7" x14ac:dyDescent="0.35">
      <c r="A465" s="51" t="s">
        <v>1685</v>
      </c>
      <c r="B465" s="78" t="s">
        <v>140</v>
      </c>
      <c r="C465" s="132">
        <f>SUM(C457:C464)</f>
        <v>0</v>
      </c>
      <c r="D465" s="133">
        <f>SUM(D457:D464)</f>
        <v>0</v>
      </c>
      <c r="F465" s="127">
        <f>SUM(F457:F464)</f>
        <v>0</v>
      </c>
      <c r="G465" s="127">
        <f>SUM(G457:G464)</f>
        <v>0</v>
      </c>
    </row>
    <row r="466" spans="1:7" outlineLevel="1" x14ac:dyDescent="0.35">
      <c r="A466" s="51" t="s">
        <v>1686</v>
      </c>
      <c r="B466" s="80" t="s">
        <v>704</v>
      </c>
      <c r="C466" s="132"/>
      <c r="D466" s="133"/>
      <c r="F466" s="139" t="str">
        <f t="shared" si="24"/>
        <v/>
      </c>
      <c r="G466" s="139" t="str">
        <f t="shared" si="25"/>
        <v/>
      </c>
    </row>
    <row r="467" spans="1:7" outlineLevel="1" x14ac:dyDescent="0.35">
      <c r="A467" s="51" t="s">
        <v>1687</v>
      </c>
      <c r="B467" s="80" t="s">
        <v>706</v>
      </c>
      <c r="C467" s="132"/>
      <c r="D467" s="133"/>
      <c r="F467" s="139" t="str">
        <f t="shared" si="24"/>
        <v/>
      </c>
      <c r="G467" s="139" t="str">
        <f t="shared" si="25"/>
        <v/>
      </c>
    </row>
    <row r="468" spans="1:7" outlineLevel="1" x14ac:dyDescent="0.35">
      <c r="A468" s="51" t="s">
        <v>1688</v>
      </c>
      <c r="B468" s="80" t="s">
        <v>708</v>
      </c>
      <c r="C468" s="132"/>
      <c r="D468" s="133"/>
      <c r="F468" s="139" t="str">
        <f t="shared" si="24"/>
        <v/>
      </c>
      <c r="G468" s="139" t="str">
        <f t="shared" si="25"/>
        <v/>
      </c>
    </row>
    <row r="469" spans="1:7" outlineLevel="1" x14ac:dyDescent="0.35">
      <c r="A469" s="51" t="s">
        <v>1689</v>
      </c>
      <c r="B469" s="80" t="s">
        <v>710</v>
      </c>
      <c r="C469" s="132"/>
      <c r="D469" s="133"/>
      <c r="F469" s="139" t="str">
        <f t="shared" si="24"/>
        <v/>
      </c>
      <c r="G469" s="139" t="str">
        <f t="shared" si="25"/>
        <v/>
      </c>
    </row>
    <row r="470" spans="1:7" outlineLevel="1" x14ac:dyDescent="0.35">
      <c r="A470" s="51" t="s">
        <v>1690</v>
      </c>
      <c r="B470" s="80" t="s">
        <v>712</v>
      </c>
      <c r="C470" s="132"/>
      <c r="D470" s="133"/>
      <c r="F470" s="139" t="str">
        <f t="shared" si="24"/>
        <v/>
      </c>
      <c r="G470" s="139" t="str">
        <f t="shared" si="25"/>
        <v/>
      </c>
    </row>
    <row r="471" spans="1:7" outlineLevel="1" x14ac:dyDescent="0.35">
      <c r="A471" s="51" t="s">
        <v>1691</v>
      </c>
      <c r="B471" s="80" t="s">
        <v>714</v>
      </c>
      <c r="C471" s="132"/>
      <c r="D471" s="133"/>
      <c r="F471" s="139" t="str">
        <f t="shared" si="24"/>
        <v/>
      </c>
      <c r="G471" s="139" t="str">
        <f t="shared" si="25"/>
        <v/>
      </c>
    </row>
    <row r="472" spans="1:7" outlineLevel="1" x14ac:dyDescent="0.35">
      <c r="A472" s="51" t="s">
        <v>1692</v>
      </c>
      <c r="B472" s="80"/>
      <c r="F472" s="77"/>
      <c r="G472" s="77"/>
    </row>
    <row r="473" spans="1:7" outlineLevel="1" x14ac:dyDescent="0.35">
      <c r="A473" s="51" t="s">
        <v>1693</v>
      </c>
      <c r="B473" s="80"/>
      <c r="F473" s="77"/>
      <c r="G473" s="77"/>
    </row>
    <row r="474" spans="1:7" outlineLevel="1" x14ac:dyDescent="0.35">
      <c r="A474" s="51" t="s">
        <v>1694</v>
      </c>
      <c r="B474" s="80"/>
      <c r="F474" s="121"/>
      <c r="G474" s="121"/>
    </row>
    <row r="475" spans="1:7" ht="15" customHeight="1" x14ac:dyDescent="0.35">
      <c r="A475" s="70"/>
      <c r="B475" s="70" t="s">
        <v>1802</v>
      </c>
      <c r="C475" s="70" t="s">
        <v>651</v>
      </c>
      <c r="D475" s="70" t="s">
        <v>652</v>
      </c>
      <c r="E475" s="70"/>
      <c r="F475" s="70" t="s">
        <v>482</v>
      </c>
      <c r="G475" s="70" t="s">
        <v>653</v>
      </c>
    </row>
    <row r="476" spans="1:7" x14ac:dyDescent="0.35">
      <c r="A476" s="51" t="s">
        <v>1721</v>
      </c>
      <c r="B476" s="51" t="s">
        <v>684</v>
      </c>
      <c r="C476" s="127" t="s">
        <v>1205</v>
      </c>
      <c r="G476" s="51"/>
    </row>
    <row r="477" spans="1:7" x14ac:dyDescent="0.35">
      <c r="G477" s="51"/>
    </row>
    <row r="478" spans="1:7" x14ac:dyDescent="0.35">
      <c r="B478" s="68" t="s">
        <v>685</v>
      </c>
      <c r="G478" s="51"/>
    </row>
    <row r="479" spans="1:7" x14ac:dyDescent="0.35">
      <c r="A479" s="51" t="s">
        <v>1722</v>
      </c>
      <c r="B479" s="51" t="s">
        <v>687</v>
      </c>
      <c r="C479" s="132" t="s">
        <v>1205</v>
      </c>
      <c r="D479" s="133" t="s">
        <v>1205</v>
      </c>
      <c r="F479" s="139" t="str">
        <f>IF($C$487=0,"",IF(C479="[Mark as ND1 if not relevant]","",C479/$C$487))</f>
        <v/>
      </c>
      <c r="G479" s="139" t="str">
        <f>IF($D$487=0,"",IF(D479="[Mark as ND1 if not relevant]","",D479/$D$487))</f>
        <v/>
      </c>
    </row>
    <row r="480" spans="1:7" x14ac:dyDescent="0.35">
      <c r="A480" s="51" t="s">
        <v>1723</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1724</v>
      </c>
      <c r="B481" s="51" t="s">
        <v>691</v>
      </c>
      <c r="C481" s="132" t="s">
        <v>1205</v>
      </c>
      <c r="D481" s="133" t="s">
        <v>1205</v>
      </c>
      <c r="F481" s="139" t="str">
        <f t="shared" si="26"/>
        <v/>
      </c>
      <c r="G481" s="139" t="str">
        <f t="shared" si="27"/>
        <v/>
      </c>
    </row>
    <row r="482" spans="1:7" x14ac:dyDescent="0.35">
      <c r="A482" s="51" t="s">
        <v>1725</v>
      </c>
      <c r="B482" s="51" t="s">
        <v>693</v>
      </c>
      <c r="C482" s="132" t="s">
        <v>1205</v>
      </c>
      <c r="D482" s="133" t="s">
        <v>1205</v>
      </c>
      <c r="F482" s="139" t="str">
        <f t="shared" si="26"/>
        <v/>
      </c>
      <c r="G482" s="139" t="str">
        <f t="shared" si="27"/>
        <v/>
      </c>
    </row>
    <row r="483" spans="1:7" x14ac:dyDescent="0.35">
      <c r="A483" s="51" t="s">
        <v>1726</v>
      </c>
      <c r="B483" s="51" t="s">
        <v>695</v>
      </c>
      <c r="C483" s="132" t="s">
        <v>1205</v>
      </c>
      <c r="D483" s="133" t="s">
        <v>1205</v>
      </c>
      <c r="F483" s="139" t="str">
        <f t="shared" si="26"/>
        <v/>
      </c>
      <c r="G483" s="139" t="str">
        <f t="shared" si="27"/>
        <v/>
      </c>
    </row>
    <row r="484" spans="1:7" x14ac:dyDescent="0.35">
      <c r="A484" s="51" t="s">
        <v>1727</v>
      </c>
      <c r="B484" s="51" t="s">
        <v>697</v>
      </c>
      <c r="C484" s="132" t="s">
        <v>1205</v>
      </c>
      <c r="D484" s="133" t="s">
        <v>1205</v>
      </c>
      <c r="F484" s="139" t="str">
        <f t="shared" si="26"/>
        <v/>
      </c>
      <c r="G484" s="139" t="str">
        <f t="shared" si="27"/>
        <v/>
      </c>
    </row>
    <row r="485" spans="1:7" x14ac:dyDescent="0.35">
      <c r="A485" s="51" t="s">
        <v>1728</v>
      </c>
      <c r="B485" s="51" t="s">
        <v>699</v>
      </c>
      <c r="C485" s="132" t="s">
        <v>1205</v>
      </c>
      <c r="D485" s="133" t="s">
        <v>1205</v>
      </c>
      <c r="F485" s="139" t="str">
        <f t="shared" si="26"/>
        <v/>
      </c>
      <c r="G485" s="139" t="str">
        <f t="shared" si="27"/>
        <v/>
      </c>
    </row>
    <row r="486" spans="1:7" x14ac:dyDescent="0.35">
      <c r="A486" s="51" t="s">
        <v>1729</v>
      </c>
      <c r="B486" s="51" t="s">
        <v>701</v>
      </c>
      <c r="C486" s="132" t="s">
        <v>1205</v>
      </c>
      <c r="D486" s="133" t="s">
        <v>1205</v>
      </c>
      <c r="F486" s="139" t="str">
        <f t="shared" si="26"/>
        <v/>
      </c>
      <c r="G486" s="139" t="str">
        <f t="shared" si="27"/>
        <v/>
      </c>
    </row>
    <row r="487" spans="1:7" x14ac:dyDescent="0.35">
      <c r="A487" s="51" t="s">
        <v>1730</v>
      </c>
      <c r="B487" s="78" t="s">
        <v>140</v>
      </c>
      <c r="C487" s="132">
        <f>SUM(C479:C486)</f>
        <v>0</v>
      </c>
      <c r="D487" s="133">
        <f>SUM(D479:D486)</f>
        <v>0</v>
      </c>
      <c r="F487" s="127">
        <f>SUM(F479:F486)</f>
        <v>0</v>
      </c>
      <c r="G487" s="127">
        <f>SUM(G479:G486)</f>
        <v>0</v>
      </c>
    </row>
    <row r="488" spans="1:7" outlineLevel="1" x14ac:dyDescent="0.35">
      <c r="A488" s="51" t="s">
        <v>1731</v>
      </c>
      <c r="B488" s="80" t="s">
        <v>704</v>
      </c>
      <c r="C488" s="132"/>
      <c r="D488" s="133"/>
      <c r="F488" s="139" t="str">
        <f t="shared" ref="F488:F493" si="28">IF($C$487=0,"",IF(C488="[for completion]","",C488/$C$487))</f>
        <v/>
      </c>
      <c r="G488" s="139" t="str">
        <f t="shared" ref="G488:G493" si="29">IF($D$487=0,"",IF(D488="[for completion]","",D488/$D$487))</f>
        <v/>
      </c>
    </row>
    <row r="489" spans="1:7" outlineLevel="1" x14ac:dyDescent="0.35">
      <c r="A489" s="51" t="s">
        <v>1732</v>
      </c>
      <c r="B489" s="80" t="s">
        <v>706</v>
      </c>
      <c r="C489" s="132"/>
      <c r="D489" s="133"/>
      <c r="F489" s="139" t="str">
        <f t="shared" si="28"/>
        <v/>
      </c>
      <c r="G489" s="139" t="str">
        <f t="shared" si="29"/>
        <v/>
      </c>
    </row>
    <row r="490" spans="1:7" outlineLevel="1" x14ac:dyDescent="0.35">
      <c r="A490" s="51" t="s">
        <v>1733</v>
      </c>
      <c r="B490" s="80" t="s">
        <v>708</v>
      </c>
      <c r="C490" s="132"/>
      <c r="D490" s="133"/>
      <c r="F490" s="139" t="str">
        <f t="shared" si="28"/>
        <v/>
      </c>
      <c r="G490" s="139" t="str">
        <f t="shared" si="29"/>
        <v/>
      </c>
    </row>
    <row r="491" spans="1:7" outlineLevel="1" x14ac:dyDescent="0.35">
      <c r="A491" s="51" t="s">
        <v>1734</v>
      </c>
      <c r="B491" s="80" t="s">
        <v>710</v>
      </c>
      <c r="C491" s="132"/>
      <c r="D491" s="133"/>
      <c r="F491" s="139" t="str">
        <f t="shared" si="28"/>
        <v/>
      </c>
      <c r="G491" s="139" t="str">
        <f t="shared" si="29"/>
        <v/>
      </c>
    </row>
    <row r="492" spans="1:7" outlineLevel="1" x14ac:dyDescent="0.35">
      <c r="A492" s="51" t="s">
        <v>1735</v>
      </c>
      <c r="B492" s="80" t="s">
        <v>712</v>
      </c>
      <c r="C492" s="132"/>
      <c r="D492" s="133"/>
      <c r="F492" s="139" t="str">
        <f t="shared" si="28"/>
        <v/>
      </c>
      <c r="G492" s="139" t="str">
        <f t="shared" si="29"/>
        <v/>
      </c>
    </row>
    <row r="493" spans="1:7" outlineLevel="1" x14ac:dyDescent="0.35">
      <c r="A493" s="51" t="s">
        <v>1736</v>
      </c>
      <c r="B493" s="80" t="s">
        <v>714</v>
      </c>
      <c r="C493" s="132"/>
      <c r="D493" s="133"/>
      <c r="F493" s="139" t="str">
        <f t="shared" si="28"/>
        <v/>
      </c>
      <c r="G493" s="139" t="str">
        <f t="shared" si="29"/>
        <v/>
      </c>
    </row>
    <row r="494" spans="1:7" outlineLevel="1" x14ac:dyDescent="0.35">
      <c r="A494" s="51" t="s">
        <v>1737</v>
      </c>
      <c r="B494" s="80"/>
      <c r="F494" s="139"/>
      <c r="G494" s="139"/>
    </row>
    <row r="495" spans="1:7" outlineLevel="1" x14ac:dyDescent="0.35">
      <c r="A495" s="51" t="s">
        <v>1738</v>
      </c>
      <c r="B495" s="80"/>
      <c r="F495" s="139"/>
      <c r="G495" s="139"/>
    </row>
    <row r="496" spans="1:7" outlineLevel="1" x14ac:dyDescent="0.35">
      <c r="A496" s="51" t="s">
        <v>1739</v>
      </c>
      <c r="B496" s="80"/>
      <c r="F496" s="139"/>
      <c r="G496" s="127"/>
    </row>
    <row r="497" spans="1:7" ht="15" customHeight="1" x14ac:dyDescent="0.35">
      <c r="A497" s="70"/>
      <c r="B497" s="70" t="s">
        <v>1803</v>
      </c>
      <c r="C497" s="70" t="s">
        <v>770</v>
      </c>
      <c r="D497" s="70"/>
      <c r="E497" s="70"/>
      <c r="F497" s="70"/>
      <c r="G497" s="73"/>
    </row>
    <row r="498" spans="1:7" x14ac:dyDescent="0.35">
      <c r="A498" s="51" t="s">
        <v>1804</v>
      </c>
      <c r="B498" s="68" t="s">
        <v>771</v>
      </c>
      <c r="C498" s="127" t="s">
        <v>1205</v>
      </c>
      <c r="G498" s="51"/>
    </row>
    <row r="499" spans="1:7" x14ac:dyDescent="0.35">
      <c r="A499" s="51" t="s">
        <v>1805</v>
      </c>
      <c r="B499" s="68" t="s">
        <v>772</v>
      </c>
      <c r="C499" s="127" t="s">
        <v>1205</v>
      </c>
      <c r="G499" s="51"/>
    </row>
    <row r="500" spans="1:7" x14ac:dyDescent="0.35">
      <c r="A500" s="51" t="s">
        <v>1806</v>
      </c>
      <c r="B500" s="68" t="s">
        <v>773</v>
      </c>
      <c r="C500" s="127" t="s">
        <v>1205</v>
      </c>
      <c r="G500" s="51"/>
    </row>
    <row r="501" spans="1:7" x14ac:dyDescent="0.35">
      <c r="A501" s="51" t="s">
        <v>1807</v>
      </c>
      <c r="B501" s="68" t="s">
        <v>774</v>
      </c>
      <c r="C501" s="127" t="s">
        <v>1205</v>
      </c>
      <c r="G501" s="51"/>
    </row>
    <row r="502" spans="1:7" x14ac:dyDescent="0.35">
      <c r="A502" s="51" t="s">
        <v>1808</v>
      </c>
      <c r="B502" s="68" t="s">
        <v>775</v>
      </c>
      <c r="C502" s="127" t="s">
        <v>1205</v>
      </c>
      <c r="G502" s="51"/>
    </row>
    <row r="503" spans="1:7" x14ac:dyDescent="0.35">
      <c r="A503" s="51" t="s">
        <v>1809</v>
      </c>
      <c r="B503" s="68" t="s">
        <v>776</v>
      </c>
      <c r="C503" s="127" t="s">
        <v>1205</v>
      </c>
      <c r="G503" s="51"/>
    </row>
    <row r="504" spans="1:7" x14ac:dyDescent="0.35">
      <c r="A504" s="51" t="s">
        <v>1810</v>
      </c>
      <c r="B504" s="68" t="s">
        <v>777</v>
      </c>
      <c r="C504" s="127" t="s">
        <v>1205</v>
      </c>
      <c r="G504" s="51"/>
    </row>
    <row r="505" spans="1:7" x14ac:dyDescent="0.35">
      <c r="A505" s="51" t="s">
        <v>1811</v>
      </c>
      <c r="B505" s="68" t="s">
        <v>1742</v>
      </c>
      <c r="C505" s="127" t="s">
        <v>1205</v>
      </c>
      <c r="G505" s="51"/>
    </row>
    <row r="506" spans="1:7" x14ac:dyDescent="0.35">
      <c r="A506" s="51" t="s">
        <v>1812</v>
      </c>
      <c r="B506" s="68" t="s">
        <v>1743</v>
      </c>
      <c r="C506" s="127" t="s">
        <v>1205</v>
      </c>
      <c r="G506" s="51"/>
    </row>
    <row r="507" spans="1:7" x14ac:dyDescent="0.35">
      <c r="A507" s="51" t="s">
        <v>1813</v>
      </c>
      <c r="B507" s="68" t="s">
        <v>1744</v>
      </c>
      <c r="C507" s="127" t="s">
        <v>1205</v>
      </c>
      <c r="G507" s="51"/>
    </row>
    <row r="508" spans="1:7" x14ac:dyDescent="0.35">
      <c r="A508" s="51" t="s">
        <v>1814</v>
      </c>
      <c r="B508" s="68" t="s">
        <v>778</v>
      </c>
      <c r="C508" s="127" t="s">
        <v>1205</v>
      </c>
      <c r="G508" s="51"/>
    </row>
    <row r="509" spans="1:7" x14ac:dyDescent="0.35">
      <c r="A509" s="51" t="s">
        <v>1815</v>
      </c>
      <c r="B509" s="68" t="s">
        <v>2096</v>
      </c>
      <c r="C509" s="127" t="s">
        <v>1205</v>
      </c>
      <c r="G509" s="51"/>
    </row>
    <row r="510" spans="1:7" x14ac:dyDescent="0.35">
      <c r="A510" s="51" t="s">
        <v>1816</v>
      </c>
      <c r="B510" s="68" t="s">
        <v>138</v>
      </c>
      <c r="C510" s="127" t="s">
        <v>1205</v>
      </c>
      <c r="G510" s="51"/>
    </row>
    <row r="511" spans="1:7" outlineLevel="1" x14ac:dyDescent="0.35">
      <c r="A511" s="51" t="s">
        <v>1817</v>
      </c>
      <c r="B511" s="80" t="s">
        <v>1745</v>
      </c>
      <c r="C511" s="127"/>
      <c r="G511" s="51"/>
    </row>
    <row r="512" spans="1:7" outlineLevel="1" x14ac:dyDescent="0.35">
      <c r="A512" s="51" t="s">
        <v>1818</v>
      </c>
      <c r="B512" s="80" t="s">
        <v>142</v>
      </c>
      <c r="C512" s="127"/>
      <c r="G512" s="51"/>
    </row>
    <row r="513" spans="1:7" outlineLevel="1" x14ac:dyDescent="0.35">
      <c r="A513" s="51" t="s">
        <v>1819</v>
      </c>
      <c r="B513" s="80" t="s">
        <v>142</v>
      </c>
      <c r="C513" s="127"/>
      <c r="G513" s="51"/>
    </row>
    <row r="514" spans="1:7" outlineLevel="1" x14ac:dyDescent="0.35">
      <c r="A514" s="51" t="s">
        <v>1820</v>
      </c>
      <c r="B514" s="80" t="s">
        <v>142</v>
      </c>
      <c r="C514" s="127"/>
      <c r="G514" s="51"/>
    </row>
    <row r="515" spans="1:7" outlineLevel="1" x14ac:dyDescent="0.35">
      <c r="A515" s="51" t="s">
        <v>1821</v>
      </c>
      <c r="B515" s="80" t="s">
        <v>142</v>
      </c>
      <c r="C515" s="127"/>
      <c r="G515" s="51"/>
    </row>
    <row r="516" spans="1:7" outlineLevel="1" x14ac:dyDescent="0.35">
      <c r="A516" s="51" t="s">
        <v>1822</v>
      </c>
      <c r="B516" s="80" t="s">
        <v>142</v>
      </c>
      <c r="C516" s="127"/>
      <c r="G516" s="51"/>
    </row>
    <row r="517" spans="1:7" outlineLevel="1" x14ac:dyDescent="0.35">
      <c r="A517" s="51" t="s">
        <v>1823</v>
      </c>
      <c r="B517" s="80" t="s">
        <v>142</v>
      </c>
      <c r="C517" s="127"/>
      <c r="G517" s="51"/>
    </row>
    <row r="518" spans="1:7" outlineLevel="1" x14ac:dyDescent="0.35">
      <c r="A518" s="51" t="s">
        <v>1824</v>
      </c>
      <c r="B518" s="80" t="s">
        <v>142</v>
      </c>
      <c r="C518" s="127"/>
      <c r="G518" s="51"/>
    </row>
    <row r="519" spans="1:7" outlineLevel="1" x14ac:dyDescent="0.35">
      <c r="A519" s="51" t="s">
        <v>1825</v>
      </c>
      <c r="B519" s="80" t="s">
        <v>142</v>
      </c>
      <c r="C519" s="127"/>
      <c r="G519" s="51"/>
    </row>
    <row r="520" spans="1:7" outlineLevel="1" x14ac:dyDescent="0.35">
      <c r="A520" s="51" t="s">
        <v>1826</v>
      </c>
      <c r="B520" s="80" t="s">
        <v>142</v>
      </c>
      <c r="C520" s="127"/>
      <c r="G520" s="51"/>
    </row>
    <row r="521" spans="1:7" outlineLevel="1" x14ac:dyDescent="0.35">
      <c r="A521" s="51" t="s">
        <v>1827</v>
      </c>
      <c r="B521" s="80" t="s">
        <v>142</v>
      </c>
      <c r="C521" s="127"/>
      <c r="G521" s="51"/>
    </row>
    <row r="522" spans="1:7" outlineLevel="1" x14ac:dyDescent="0.35">
      <c r="A522" s="51" t="s">
        <v>1828</v>
      </c>
      <c r="B522" s="80" t="s">
        <v>142</v>
      </c>
      <c r="C522" s="127"/>
    </row>
    <row r="523" spans="1:7" outlineLevel="1" x14ac:dyDescent="0.35">
      <c r="A523" s="51" t="s">
        <v>1829</v>
      </c>
      <c r="B523" s="80" t="s">
        <v>142</v>
      </c>
      <c r="C523" s="127"/>
    </row>
    <row r="524" spans="1:7" outlineLevel="1" x14ac:dyDescent="0.35">
      <c r="A524" s="51" t="s">
        <v>1830</v>
      </c>
      <c r="B524" s="80" t="s">
        <v>142</v>
      </c>
      <c r="C524" s="127"/>
    </row>
    <row r="525" spans="1:7" customFormat="1" x14ac:dyDescent="0.35">
      <c r="A525" s="137"/>
      <c r="B525" s="137" t="s">
        <v>1831</v>
      </c>
      <c r="C525" s="70" t="s">
        <v>109</v>
      </c>
      <c r="D525" s="70" t="s">
        <v>1623</v>
      </c>
      <c r="E525" s="70"/>
      <c r="F525" s="70" t="s">
        <v>482</v>
      </c>
      <c r="G525" s="70" t="s">
        <v>1625</v>
      </c>
    </row>
    <row r="526" spans="1:7" customFormat="1" x14ac:dyDescent="0.35">
      <c r="A526" s="51" t="s">
        <v>1897</v>
      </c>
      <c r="B526" s="68" t="s">
        <v>574</v>
      </c>
      <c r="C526" s="132" t="s">
        <v>1205</v>
      </c>
      <c r="D526" s="133" t="s">
        <v>1205</v>
      </c>
      <c r="E526" s="57"/>
      <c r="F526" s="139" t="str">
        <f>IF($C$544=0,"",IF(C526="[for completion]","",IF(C526="","",C526/$C$544)))</f>
        <v/>
      </c>
      <c r="G526" s="139" t="str">
        <f>IF($D$544=0,"",IF(D526="[for completion]","",IF(D526="","",D526/$D$544)))</f>
        <v/>
      </c>
    </row>
    <row r="527" spans="1:7" customFormat="1" x14ac:dyDescent="0.35">
      <c r="A527" s="51" t="s">
        <v>1898</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x14ac:dyDescent="0.35">
      <c r="A528" s="51" t="s">
        <v>1899</v>
      </c>
      <c r="B528" s="68" t="s">
        <v>574</v>
      </c>
      <c r="C528" s="132" t="s">
        <v>1205</v>
      </c>
      <c r="D528" s="133" t="s">
        <v>1205</v>
      </c>
      <c r="E528" s="57"/>
      <c r="F528" s="139" t="str">
        <f t="shared" si="30"/>
        <v/>
      </c>
      <c r="G528" s="139" t="str">
        <f t="shared" si="31"/>
        <v/>
      </c>
    </row>
    <row r="529" spans="1:7" customFormat="1" x14ac:dyDescent="0.35">
      <c r="A529" s="51" t="s">
        <v>1900</v>
      </c>
      <c r="B529" s="68" t="s">
        <v>574</v>
      </c>
      <c r="C529" s="132" t="s">
        <v>1205</v>
      </c>
      <c r="D529" s="133" t="s">
        <v>1205</v>
      </c>
      <c r="E529" s="57"/>
      <c r="F529" s="139" t="str">
        <f t="shared" si="30"/>
        <v/>
      </c>
      <c r="G529" s="139" t="str">
        <f t="shared" si="31"/>
        <v/>
      </c>
    </row>
    <row r="530" spans="1:7" customFormat="1" x14ac:dyDescent="0.35">
      <c r="A530" s="51" t="s">
        <v>1901</v>
      </c>
      <c r="B530" s="68" t="s">
        <v>574</v>
      </c>
      <c r="C530" s="132" t="s">
        <v>1205</v>
      </c>
      <c r="D530" s="133" t="s">
        <v>1205</v>
      </c>
      <c r="E530" s="57"/>
      <c r="F530" s="139" t="str">
        <f t="shared" si="30"/>
        <v/>
      </c>
      <c r="G530" s="139" t="str">
        <f t="shared" si="31"/>
        <v/>
      </c>
    </row>
    <row r="531" spans="1:7" customFormat="1" x14ac:dyDescent="0.35">
      <c r="A531" s="51" t="s">
        <v>1902</v>
      </c>
      <c r="B531" s="68" t="s">
        <v>574</v>
      </c>
      <c r="C531" s="132" t="s">
        <v>1205</v>
      </c>
      <c r="D531" s="133" t="s">
        <v>1205</v>
      </c>
      <c r="E531" s="57"/>
      <c r="F531" s="139" t="str">
        <f t="shared" si="30"/>
        <v/>
      </c>
      <c r="G531" s="139" t="str">
        <f t="shared" si="31"/>
        <v/>
      </c>
    </row>
    <row r="532" spans="1:7" customFormat="1" x14ac:dyDescent="0.35">
      <c r="A532" s="51" t="s">
        <v>1903</v>
      </c>
      <c r="B532" s="68" t="s">
        <v>574</v>
      </c>
      <c r="C532" s="132" t="s">
        <v>1205</v>
      </c>
      <c r="D532" s="133" t="s">
        <v>1205</v>
      </c>
      <c r="E532" s="57"/>
      <c r="F532" s="139" t="str">
        <f t="shared" si="30"/>
        <v/>
      </c>
      <c r="G532" s="139" t="str">
        <f t="shared" si="31"/>
        <v/>
      </c>
    </row>
    <row r="533" spans="1:7" customFormat="1" x14ac:dyDescent="0.35">
      <c r="A533" s="51" t="s">
        <v>1904</v>
      </c>
      <c r="B533" s="68" t="s">
        <v>574</v>
      </c>
      <c r="C533" s="132" t="s">
        <v>1205</v>
      </c>
      <c r="D533" s="133" t="s">
        <v>1205</v>
      </c>
      <c r="E533" s="57"/>
      <c r="F533" s="139" t="str">
        <f t="shared" si="30"/>
        <v/>
      </c>
      <c r="G533" s="139" t="str">
        <f t="shared" si="31"/>
        <v/>
      </c>
    </row>
    <row r="534" spans="1:7" customFormat="1" x14ac:dyDescent="0.35">
      <c r="A534" s="51" t="s">
        <v>1905</v>
      </c>
      <c r="B534" s="68" t="s">
        <v>574</v>
      </c>
      <c r="C534" s="132" t="s">
        <v>1205</v>
      </c>
      <c r="D534" s="133" t="s">
        <v>1205</v>
      </c>
      <c r="E534" s="57"/>
      <c r="F534" s="139" t="str">
        <f t="shared" si="30"/>
        <v/>
      </c>
      <c r="G534" s="139" t="str">
        <f t="shared" si="31"/>
        <v/>
      </c>
    </row>
    <row r="535" spans="1:7" customFormat="1" x14ac:dyDescent="0.35">
      <c r="A535" s="51" t="s">
        <v>1906</v>
      </c>
      <c r="B535" s="68" t="s">
        <v>574</v>
      </c>
      <c r="C535" s="132" t="s">
        <v>1205</v>
      </c>
      <c r="D535" s="133" t="s">
        <v>1205</v>
      </c>
      <c r="E535" s="57"/>
      <c r="F535" s="139" t="str">
        <f t="shared" si="30"/>
        <v/>
      </c>
      <c r="G535" s="139" t="str">
        <f t="shared" si="31"/>
        <v/>
      </c>
    </row>
    <row r="536" spans="1:7" customFormat="1" x14ac:dyDescent="0.35">
      <c r="A536" s="51" t="s">
        <v>1907</v>
      </c>
      <c r="B536" s="68" t="s">
        <v>574</v>
      </c>
      <c r="C536" s="132" t="s">
        <v>1205</v>
      </c>
      <c r="D536" s="133" t="s">
        <v>1205</v>
      </c>
      <c r="E536" s="57"/>
      <c r="F536" s="139" t="str">
        <f t="shared" si="30"/>
        <v/>
      </c>
      <c r="G536" s="139" t="str">
        <f t="shared" si="31"/>
        <v/>
      </c>
    </row>
    <row r="537" spans="1:7" customFormat="1" x14ac:dyDescent="0.35">
      <c r="A537" s="51" t="s">
        <v>1908</v>
      </c>
      <c r="B537" s="68" t="s">
        <v>574</v>
      </c>
      <c r="C537" s="132" t="s">
        <v>1205</v>
      </c>
      <c r="D537" s="133" t="s">
        <v>1205</v>
      </c>
      <c r="E537" s="57"/>
      <c r="F537" s="139" t="str">
        <f t="shared" si="30"/>
        <v/>
      </c>
      <c r="G537" s="139" t="str">
        <f t="shared" si="31"/>
        <v/>
      </c>
    </row>
    <row r="538" spans="1:7" customFormat="1" x14ac:dyDescent="0.35">
      <c r="A538" s="51" t="s">
        <v>1909</v>
      </c>
      <c r="B538" s="68" t="s">
        <v>574</v>
      </c>
      <c r="C538" s="132" t="s">
        <v>1205</v>
      </c>
      <c r="D538" s="133" t="s">
        <v>1205</v>
      </c>
      <c r="E538" s="57"/>
      <c r="F538" s="139" t="str">
        <f t="shared" si="30"/>
        <v/>
      </c>
      <c r="G538" s="139" t="str">
        <f t="shared" si="31"/>
        <v/>
      </c>
    </row>
    <row r="539" spans="1:7" customFormat="1" x14ac:dyDescent="0.35">
      <c r="A539" s="51" t="s">
        <v>1910</v>
      </c>
      <c r="B539" s="68" t="s">
        <v>574</v>
      </c>
      <c r="C539" s="132" t="s">
        <v>1205</v>
      </c>
      <c r="D539" s="133" t="s">
        <v>1205</v>
      </c>
      <c r="E539" s="57"/>
      <c r="F539" s="139" t="str">
        <f t="shared" si="30"/>
        <v/>
      </c>
      <c r="G539" s="139" t="str">
        <f t="shared" si="31"/>
        <v/>
      </c>
    </row>
    <row r="540" spans="1:7" customFormat="1" x14ac:dyDescent="0.35">
      <c r="A540" s="51" t="s">
        <v>1911</v>
      </c>
      <c r="B540" s="68" t="s">
        <v>574</v>
      </c>
      <c r="C540" s="132" t="s">
        <v>1205</v>
      </c>
      <c r="D540" s="133" t="s">
        <v>1205</v>
      </c>
      <c r="E540" s="57"/>
      <c r="F540" s="139" t="str">
        <f t="shared" si="30"/>
        <v/>
      </c>
      <c r="G540" s="139" t="str">
        <f t="shared" si="31"/>
        <v/>
      </c>
    </row>
    <row r="541" spans="1:7" customFormat="1" x14ac:dyDescent="0.35">
      <c r="A541" s="51" t="s">
        <v>1912</v>
      </c>
      <c r="B541" s="68" t="s">
        <v>574</v>
      </c>
      <c r="C541" s="132" t="s">
        <v>1205</v>
      </c>
      <c r="D541" s="133" t="s">
        <v>1205</v>
      </c>
      <c r="E541" s="57"/>
      <c r="F541" s="139" t="str">
        <f t="shared" si="30"/>
        <v/>
      </c>
      <c r="G541" s="139" t="str">
        <f t="shared" si="31"/>
        <v/>
      </c>
    </row>
    <row r="542" spans="1:7" customFormat="1" x14ac:dyDescent="0.35">
      <c r="A542" s="51" t="s">
        <v>1913</v>
      </c>
      <c r="B542" s="68" t="s">
        <v>574</v>
      </c>
      <c r="C542" s="132" t="s">
        <v>1205</v>
      </c>
      <c r="D542" s="133" t="s">
        <v>1205</v>
      </c>
      <c r="E542" s="57"/>
      <c r="F542" s="139" t="str">
        <f t="shared" si="30"/>
        <v/>
      </c>
      <c r="G542" s="139" t="str">
        <f t="shared" si="31"/>
        <v/>
      </c>
    </row>
    <row r="543" spans="1:7" customFormat="1" x14ac:dyDescent="0.35">
      <c r="A543" s="51" t="s">
        <v>1914</v>
      </c>
      <c r="B543" s="68" t="s">
        <v>1665</v>
      </c>
      <c r="C543" s="132" t="s">
        <v>1205</v>
      </c>
      <c r="D543" s="133" t="s">
        <v>1205</v>
      </c>
      <c r="E543" s="57"/>
      <c r="F543" s="139" t="str">
        <f t="shared" si="30"/>
        <v/>
      </c>
      <c r="G543" s="139" t="str">
        <f t="shared" si="31"/>
        <v/>
      </c>
    </row>
    <row r="544" spans="1:7" customFormat="1" x14ac:dyDescent="0.35">
      <c r="A544" s="51" t="s">
        <v>1915</v>
      </c>
      <c r="B544" s="68" t="s">
        <v>140</v>
      </c>
      <c r="C544" s="132">
        <f>SUM(C526:C543)</f>
        <v>0</v>
      </c>
      <c r="D544" s="133">
        <f>SUM(D526:D543)</f>
        <v>0</v>
      </c>
      <c r="E544" s="57"/>
      <c r="F544" s="127">
        <f>SUM(F526:F543)</f>
        <v>0</v>
      </c>
      <c r="G544" s="127">
        <f>SUM(G526:G543)</f>
        <v>0</v>
      </c>
    </row>
    <row r="545" spans="1:7" customFormat="1" x14ac:dyDescent="0.35">
      <c r="A545" s="51" t="s">
        <v>1916</v>
      </c>
      <c r="B545" s="68"/>
      <c r="C545" s="51"/>
      <c r="D545" s="51"/>
      <c r="E545" s="57"/>
      <c r="F545" s="57"/>
      <c r="G545" s="57"/>
    </row>
    <row r="546" spans="1:7" customFormat="1" x14ac:dyDescent="0.35">
      <c r="A546" s="51" t="s">
        <v>1917</v>
      </c>
      <c r="B546" s="68"/>
      <c r="C546" s="51"/>
      <c r="D546" s="51"/>
      <c r="E546" s="57"/>
      <c r="F546" s="57"/>
      <c r="G546" s="57"/>
    </row>
    <row r="547" spans="1:7" customFormat="1" x14ac:dyDescent="0.35">
      <c r="A547" s="51" t="s">
        <v>1918</v>
      </c>
      <c r="B547" s="68"/>
      <c r="C547" s="51"/>
      <c r="D547" s="51"/>
      <c r="E547" s="57"/>
      <c r="F547" s="57"/>
      <c r="G547" s="57"/>
    </row>
    <row r="548" spans="1:7" customFormat="1" x14ac:dyDescent="0.35">
      <c r="A548" s="137"/>
      <c r="B548" s="137" t="s">
        <v>1832</v>
      </c>
      <c r="C548" s="70" t="s">
        <v>109</v>
      </c>
      <c r="D548" s="70" t="s">
        <v>1623</v>
      </c>
      <c r="E548" s="70"/>
      <c r="F548" s="70" t="s">
        <v>482</v>
      </c>
      <c r="G548" s="70" t="s">
        <v>1625</v>
      </c>
    </row>
    <row r="549" spans="1:7" customFormat="1" x14ac:dyDescent="0.35">
      <c r="A549" s="51" t="s">
        <v>1919</v>
      </c>
      <c r="B549" s="68" t="s">
        <v>574</v>
      </c>
      <c r="C549" s="132" t="s">
        <v>1205</v>
      </c>
      <c r="D549" s="133" t="s">
        <v>1205</v>
      </c>
      <c r="E549" s="57"/>
      <c r="F549" s="139" t="str">
        <f>IF($C$567=0,"",IF(C549="[for completion]","",IF(C549="","",C549/$C$567)))</f>
        <v/>
      </c>
      <c r="G549" s="139" t="str">
        <f>IF($D$567=0,"",IF(D549="[for completion]","",IF(D549="","",D549/$D$567)))</f>
        <v/>
      </c>
    </row>
    <row r="550" spans="1:7" customFormat="1" x14ac:dyDescent="0.35">
      <c r="A550" s="51" t="s">
        <v>1920</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x14ac:dyDescent="0.35">
      <c r="A551" s="51" t="s">
        <v>1921</v>
      </c>
      <c r="B551" s="68" t="s">
        <v>574</v>
      </c>
      <c r="C551" s="132" t="s">
        <v>1205</v>
      </c>
      <c r="D551" s="133" t="s">
        <v>1205</v>
      </c>
      <c r="E551" s="57"/>
      <c r="F551" s="139" t="str">
        <f t="shared" si="32"/>
        <v/>
      </c>
      <c r="G551" s="139" t="str">
        <f t="shared" si="33"/>
        <v/>
      </c>
    </row>
    <row r="552" spans="1:7" customFormat="1" x14ac:dyDescent="0.35">
      <c r="A552" s="51" t="s">
        <v>1922</v>
      </c>
      <c r="B552" s="68" t="s">
        <v>574</v>
      </c>
      <c r="C552" s="132" t="s">
        <v>1205</v>
      </c>
      <c r="D552" s="133" t="s">
        <v>1205</v>
      </c>
      <c r="E552" s="57"/>
      <c r="F552" s="139" t="str">
        <f t="shared" si="32"/>
        <v/>
      </c>
      <c r="G552" s="139" t="str">
        <f t="shared" si="33"/>
        <v/>
      </c>
    </row>
    <row r="553" spans="1:7" customFormat="1" x14ac:dyDescent="0.35">
      <c r="A553" s="51" t="s">
        <v>1923</v>
      </c>
      <c r="B553" s="68" t="s">
        <v>574</v>
      </c>
      <c r="C553" s="132" t="s">
        <v>1205</v>
      </c>
      <c r="D553" s="133" t="s">
        <v>1205</v>
      </c>
      <c r="E553" s="57"/>
      <c r="F553" s="139" t="str">
        <f t="shared" si="32"/>
        <v/>
      </c>
      <c r="G553" s="139" t="str">
        <f t="shared" si="33"/>
        <v/>
      </c>
    </row>
    <row r="554" spans="1:7" customFormat="1" x14ac:dyDescent="0.35">
      <c r="A554" s="51" t="s">
        <v>1924</v>
      </c>
      <c r="B554" s="68" t="s">
        <v>574</v>
      </c>
      <c r="C554" s="132" t="s">
        <v>1205</v>
      </c>
      <c r="D554" s="133" t="s">
        <v>1205</v>
      </c>
      <c r="E554" s="57"/>
      <c r="F554" s="139" t="str">
        <f t="shared" si="32"/>
        <v/>
      </c>
      <c r="G554" s="139" t="str">
        <f t="shared" si="33"/>
        <v/>
      </c>
    </row>
    <row r="555" spans="1:7" customFormat="1" x14ac:dyDescent="0.35">
      <c r="A555" s="51" t="s">
        <v>1925</v>
      </c>
      <c r="B555" s="68" t="s">
        <v>574</v>
      </c>
      <c r="C555" s="132" t="s">
        <v>1205</v>
      </c>
      <c r="D555" s="133" t="s">
        <v>1205</v>
      </c>
      <c r="E555" s="57"/>
      <c r="F555" s="139" t="str">
        <f t="shared" si="32"/>
        <v/>
      </c>
      <c r="G555" s="139" t="str">
        <f t="shared" si="33"/>
        <v/>
      </c>
    </row>
    <row r="556" spans="1:7" customFormat="1" x14ac:dyDescent="0.35">
      <c r="A556" s="51" t="s">
        <v>1926</v>
      </c>
      <c r="B556" s="68" t="s">
        <v>574</v>
      </c>
      <c r="C556" s="132" t="s">
        <v>1205</v>
      </c>
      <c r="D556" s="133" t="s">
        <v>1205</v>
      </c>
      <c r="E556" s="57"/>
      <c r="F556" s="139" t="str">
        <f t="shared" si="32"/>
        <v/>
      </c>
      <c r="G556" s="139" t="str">
        <f t="shared" si="33"/>
        <v/>
      </c>
    </row>
    <row r="557" spans="1:7" customFormat="1" x14ac:dyDescent="0.35">
      <c r="A557" s="51" t="s">
        <v>1927</v>
      </c>
      <c r="B557" s="68" t="s">
        <v>574</v>
      </c>
      <c r="C557" s="132" t="s">
        <v>1205</v>
      </c>
      <c r="D557" s="133" t="s">
        <v>1205</v>
      </c>
      <c r="E557" s="57"/>
      <c r="F557" s="139" t="str">
        <f t="shared" si="32"/>
        <v/>
      </c>
      <c r="G557" s="139" t="str">
        <f t="shared" si="33"/>
        <v/>
      </c>
    </row>
    <row r="558" spans="1:7" customFormat="1" x14ac:dyDescent="0.35">
      <c r="A558" s="51" t="s">
        <v>1928</v>
      </c>
      <c r="B558" s="68" t="s">
        <v>574</v>
      </c>
      <c r="C558" s="132" t="s">
        <v>1205</v>
      </c>
      <c r="D558" s="133" t="s">
        <v>1205</v>
      </c>
      <c r="E558" s="57"/>
      <c r="F558" s="139" t="str">
        <f t="shared" si="32"/>
        <v/>
      </c>
      <c r="G558" s="139" t="str">
        <f t="shared" si="33"/>
        <v/>
      </c>
    </row>
    <row r="559" spans="1:7" customFormat="1" x14ac:dyDescent="0.35">
      <c r="A559" s="51" t="s">
        <v>1929</v>
      </c>
      <c r="B559" s="68" t="s">
        <v>574</v>
      </c>
      <c r="C559" s="132" t="s">
        <v>1205</v>
      </c>
      <c r="D559" s="133" t="s">
        <v>1205</v>
      </c>
      <c r="E559" s="57"/>
      <c r="F559" s="139" t="str">
        <f t="shared" si="32"/>
        <v/>
      </c>
      <c r="G559" s="139" t="str">
        <f t="shared" si="33"/>
        <v/>
      </c>
    </row>
    <row r="560" spans="1:7" customFormat="1" x14ac:dyDescent="0.35">
      <c r="A560" s="51" t="s">
        <v>1930</v>
      </c>
      <c r="B560" s="68" t="s">
        <v>574</v>
      </c>
      <c r="C560" s="132" t="s">
        <v>1205</v>
      </c>
      <c r="D560" s="133" t="s">
        <v>1205</v>
      </c>
      <c r="E560" s="57"/>
      <c r="F560" s="139" t="str">
        <f t="shared" si="32"/>
        <v/>
      </c>
      <c r="G560" s="139" t="str">
        <f t="shared" si="33"/>
        <v/>
      </c>
    </row>
    <row r="561" spans="1:7" customFormat="1" x14ac:dyDescent="0.35">
      <c r="A561" s="51" t="s">
        <v>1931</v>
      </c>
      <c r="B561" s="68" t="s">
        <v>574</v>
      </c>
      <c r="C561" s="132" t="s">
        <v>1205</v>
      </c>
      <c r="D561" s="133" t="s">
        <v>1205</v>
      </c>
      <c r="E561" s="57"/>
      <c r="F561" s="139" t="str">
        <f t="shared" si="32"/>
        <v/>
      </c>
      <c r="G561" s="139" t="str">
        <f t="shared" si="33"/>
        <v/>
      </c>
    </row>
    <row r="562" spans="1:7" customFormat="1" x14ac:dyDescent="0.35">
      <c r="A562" s="51" t="s">
        <v>1932</v>
      </c>
      <c r="B562" s="68" t="s">
        <v>574</v>
      </c>
      <c r="C562" s="132" t="s">
        <v>1205</v>
      </c>
      <c r="D562" s="133" t="s">
        <v>1205</v>
      </c>
      <c r="E562" s="57"/>
      <c r="F562" s="139" t="str">
        <f t="shared" si="32"/>
        <v/>
      </c>
      <c r="G562" s="139" t="str">
        <f t="shared" si="33"/>
        <v/>
      </c>
    </row>
    <row r="563" spans="1:7" customFormat="1" x14ac:dyDescent="0.35">
      <c r="A563" s="51" t="s">
        <v>1933</v>
      </c>
      <c r="B563" s="68" t="s">
        <v>574</v>
      </c>
      <c r="C563" s="132" t="s">
        <v>1205</v>
      </c>
      <c r="D563" s="133" t="s">
        <v>1205</v>
      </c>
      <c r="E563" s="57"/>
      <c r="F563" s="139" t="str">
        <f t="shared" si="32"/>
        <v/>
      </c>
      <c r="G563" s="139" t="str">
        <f t="shared" si="33"/>
        <v/>
      </c>
    </row>
    <row r="564" spans="1:7" customFormat="1" x14ac:dyDescent="0.35">
      <c r="A564" s="51" t="s">
        <v>1934</v>
      </c>
      <c r="B564" s="68" t="s">
        <v>574</v>
      </c>
      <c r="C564" s="132" t="s">
        <v>1205</v>
      </c>
      <c r="D564" s="133" t="s">
        <v>1205</v>
      </c>
      <c r="E564" s="57"/>
      <c r="F564" s="139" t="str">
        <f t="shared" si="32"/>
        <v/>
      </c>
      <c r="G564" s="139" t="str">
        <f t="shared" si="33"/>
        <v/>
      </c>
    </row>
    <row r="565" spans="1:7" customFormat="1" x14ac:dyDescent="0.35">
      <c r="A565" s="51" t="s">
        <v>1935</v>
      </c>
      <c r="B565" s="68" t="s">
        <v>574</v>
      </c>
      <c r="C565" s="132" t="s">
        <v>1205</v>
      </c>
      <c r="D565" s="133" t="s">
        <v>1205</v>
      </c>
      <c r="E565" s="57"/>
      <c r="F565" s="139" t="str">
        <f t="shared" si="32"/>
        <v/>
      </c>
      <c r="G565" s="139" t="str">
        <f t="shared" si="33"/>
        <v/>
      </c>
    </row>
    <row r="566" spans="1:7" customFormat="1" x14ac:dyDescent="0.35">
      <c r="A566" s="51" t="s">
        <v>1936</v>
      </c>
      <c r="B566" s="68" t="s">
        <v>1665</v>
      </c>
      <c r="C566" s="132" t="s">
        <v>1205</v>
      </c>
      <c r="D566" s="133" t="s">
        <v>1205</v>
      </c>
      <c r="E566" s="57"/>
      <c r="F566" s="139" t="str">
        <f t="shared" si="32"/>
        <v/>
      </c>
      <c r="G566" s="139" t="str">
        <f t="shared" si="33"/>
        <v/>
      </c>
    </row>
    <row r="567" spans="1:7" customFormat="1" x14ac:dyDescent="0.35">
      <c r="A567" s="51" t="s">
        <v>1937</v>
      </c>
      <c r="B567" s="68" t="s">
        <v>140</v>
      </c>
      <c r="C567" s="132">
        <f>SUM(C549:C566)</f>
        <v>0</v>
      </c>
      <c r="D567" s="133">
        <f>SUM(D549:D566)</f>
        <v>0</v>
      </c>
      <c r="E567" s="57"/>
      <c r="F567" s="127">
        <f>SUM(F549:F566)</f>
        <v>0</v>
      </c>
      <c r="G567" s="127">
        <f>SUM(G549:G566)</f>
        <v>0</v>
      </c>
    </row>
    <row r="568" spans="1:7" customFormat="1" x14ac:dyDescent="0.35">
      <c r="A568" s="51" t="s">
        <v>1938</v>
      </c>
      <c r="B568" s="68"/>
      <c r="C568" s="51"/>
      <c r="D568" s="51"/>
      <c r="E568" s="57"/>
      <c r="F568" s="57"/>
      <c r="G568" s="57"/>
    </row>
    <row r="569" spans="1:7" customFormat="1" x14ac:dyDescent="0.35">
      <c r="A569" s="51" t="s">
        <v>1939</v>
      </c>
      <c r="B569" s="68"/>
      <c r="C569" s="51"/>
      <c r="D569" s="51"/>
      <c r="E569" s="57"/>
      <c r="F569" s="57"/>
      <c r="G569" s="57"/>
    </row>
    <row r="570" spans="1:7" customFormat="1" x14ac:dyDescent="0.35">
      <c r="A570" s="51" t="s">
        <v>1940</v>
      </c>
      <c r="B570" s="68"/>
      <c r="C570" s="51"/>
      <c r="D570" s="51"/>
      <c r="E570" s="57"/>
      <c r="F570" s="57"/>
      <c r="G570" s="57"/>
    </row>
    <row r="571" spans="1:7" customFormat="1" x14ac:dyDescent="0.35">
      <c r="A571" s="137"/>
      <c r="B571" s="137" t="s">
        <v>1833</v>
      </c>
      <c r="C571" s="70" t="s">
        <v>109</v>
      </c>
      <c r="D571" s="70" t="s">
        <v>1623</v>
      </c>
      <c r="E571" s="70"/>
      <c r="F571" s="70" t="s">
        <v>482</v>
      </c>
      <c r="G571" s="70" t="s">
        <v>1625</v>
      </c>
    </row>
    <row r="572" spans="1:7" customFormat="1" x14ac:dyDescent="0.35">
      <c r="A572" s="51" t="s">
        <v>1941</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1942</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1943</v>
      </c>
      <c r="B574" s="68" t="s">
        <v>1780</v>
      </c>
      <c r="C574" s="132" t="s">
        <v>1205</v>
      </c>
      <c r="D574" s="133" t="s">
        <v>1205</v>
      </c>
      <c r="E574" s="57"/>
      <c r="F574" s="139" t="str">
        <f>IF($C$585=0,"",IF(C574="[for completion]","",IF(C574="","",C574/$C$585)))</f>
        <v/>
      </c>
      <c r="G574" s="139" t="str">
        <f>IF($D$585=0,"",IF(D574="[for completion]","",IF(D574="","",D574/$D$585)))</f>
        <v/>
      </c>
    </row>
    <row r="575" spans="1:7" customFormat="1" x14ac:dyDescent="0.35">
      <c r="A575" s="51" t="s">
        <v>1944</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1945</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1946</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1947</v>
      </c>
      <c r="B578" s="68" t="s">
        <v>1619</v>
      </c>
      <c r="C578" s="132" t="s">
        <v>1205</v>
      </c>
      <c r="D578" s="133" t="s">
        <v>1205</v>
      </c>
      <c r="E578" s="57"/>
      <c r="F578" s="139" t="str">
        <f t="shared" si="34"/>
        <v/>
      </c>
      <c r="G578" s="139" t="str">
        <f t="shared" si="35"/>
        <v/>
      </c>
    </row>
    <row r="579" spans="1:7" customFormat="1" x14ac:dyDescent="0.35">
      <c r="A579" s="51" t="s">
        <v>1948</v>
      </c>
      <c r="B579" s="68" t="s">
        <v>1620</v>
      </c>
      <c r="C579" s="132" t="s">
        <v>1205</v>
      </c>
      <c r="D579" s="133" t="s">
        <v>1205</v>
      </c>
      <c r="E579" s="57"/>
      <c r="F579" s="139" t="str">
        <f t="shared" si="34"/>
        <v/>
      </c>
      <c r="G579" s="139" t="str">
        <f t="shared" si="35"/>
        <v/>
      </c>
    </row>
    <row r="580" spans="1:7" customFormat="1" x14ac:dyDescent="0.35">
      <c r="A580" s="51" t="s">
        <v>1949</v>
      </c>
      <c r="B580" s="68" t="s">
        <v>2029</v>
      </c>
      <c r="C580" s="132" t="s">
        <v>1205</v>
      </c>
      <c r="D580" s="51" t="s">
        <v>1205</v>
      </c>
      <c r="E580" s="57"/>
      <c r="F580" s="139" t="str">
        <f t="shared" si="34"/>
        <v/>
      </c>
      <c r="G580" s="139" t="str">
        <f t="shared" si="35"/>
        <v/>
      </c>
    </row>
    <row r="581" spans="1:7" customFormat="1" x14ac:dyDescent="0.35">
      <c r="A581" s="51" t="s">
        <v>1950</v>
      </c>
      <c r="B581" s="51" t="s">
        <v>2032</v>
      </c>
      <c r="C581" s="132" t="s">
        <v>1205</v>
      </c>
      <c r="D581" s="51" t="s">
        <v>1205</v>
      </c>
      <c r="F581" s="139" t="str">
        <f t="shared" si="34"/>
        <v/>
      </c>
      <c r="G581" s="139" t="str">
        <f t="shared" si="35"/>
        <v/>
      </c>
    </row>
    <row r="582" spans="1:7" customFormat="1" x14ac:dyDescent="0.35">
      <c r="A582" s="51" t="s">
        <v>1951</v>
      </c>
      <c r="B582" s="51" t="s">
        <v>2030</v>
      </c>
      <c r="C582" s="132" t="s">
        <v>1205</v>
      </c>
      <c r="D582" s="51" t="s">
        <v>1205</v>
      </c>
      <c r="F582" s="139" t="str">
        <f t="shared" si="34"/>
        <v/>
      </c>
      <c r="G582" s="139" t="str">
        <f t="shared" si="35"/>
        <v/>
      </c>
    </row>
    <row r="583" spans="1:7" customFormat="1" x14ac:dyDescent="0.35">
      <c r="A583" s="51" t="s">
        <v>2041</v>
      </c>
      <c r="B583" s="68" t="s">
        <v>2031</v>
      </c>
      <c r="C583" s="132" t="s">
        <v>1205</v>
      </c>
      <c r="D583" s="51" t="s">
        <v>1205</v>
      </c>
      <c r="E583" s="57"/>
      <c r="F583" s="139" t="str">
        <f t="shared" si="34"/>
        <v/>
      </c>
      <c r="G583" s="139" t="str">
        <f t="shared" si="35"/>
        <v/>
      </c>
    </row>
    <row r="584" spans="1:7" customFormat="1" x14ac:dyDescent="0.35">
      <c r="A584" s="51" t="s">
        <v>2042</v>
      </c>
      <c r="B584" s="51" t="s">
        <v>1665</v>
      </c>
      <c r="C584" s="132" t="s">
        <v>1205</v>
      </c>
      <c r="D584" s="133" t="s">
        <v>1205</v>
      </c>
      <c r="E584" s="57"/>
      <c r="F584" s="139" t="str">
        <f t="shared" si="34"/>
        <v/>
      </c>
      <c r="G584" s="139" t="str">
        <f t="shared" si="35"/>
        <v/>
      </c>
    </row>
    <row r="585" spans="1:7" customFormat="1" x14ac:dyDescent="0.35">
      <c r="A585" s="51" t="s">
        <v>2043</v>
      </c>
      <c r="B585" s="68" t="s">
        <v>140</v>
      </c>
      <c r="C585" s="132">
        <f>SUM(C572:C584)</f>
        <v>0</v>
      </c>
      <c r="D585" s="133">
        <f>SUM(D572:D584)</f>
        <v>0</v>
      </c>
      <c r="E585" s="57"/>
      <c r="F585" s="127">
        <f>SUM(F572:F584)</f>
        <v>0</v>
      </c>
      <c r="G585" s="127">
        <f>SUM(G572:G584)</f>
        <v>0</v>
      </c>
    </row>
    <row r="586" spans="1:7" customFormat="1" x14ac:dyDescent="0.35">
      <c r="A586" s="51" t="s">
        <v>1952</v>
      </c>
      <c r="B586" s="68"/>
      <c r="C586" s="132"/>
      <c r="D586" s="133"/>
      <c r="E586" s="57"/>
      <c r="F586" s="139"/>
      <c r="G586" s="139"/>
    </row>
    <row r="587" spans="1:7" customFormat="1" x14ac:dyDescent="0.35">
      <c r="A587" s="51" t="s">
        <v>2044</v>
      </c>
      <c r="B587" s="68"/>
      <c r="C587" s="132"/>
      <c r="D587" s="133"/>
      <c r="E587" s="57"/>
      <c r="F587" s="139"/>
      <c r="G587" s="139"/>
    </row>
    <row r="588" spans="1:7" customFormat="1" x14ac:dyDescent="0.35">
      <c r="A588" s="51" t="s">
        <v>2045</v>
      </c>
      <c r="B588" s="68"/>
      <c r="C588" s="132"/>
      <c r="D588" s="133"/>
      <c r="E588" s="57"/>
      <c r="F588" s="139"/>
      <c r="G588" s="139"/>
    </row>
    <row r="589" spans="1:7" customFormat="1" x14ac:dyDescent="0.35">
      <c r="A589" s="51" t="s">
        <v>2046</v>
      </c>
      <c r="B589" s="68"/>
      <c r="C589" s="132"/>
      <c r="D589" s="133"/>
      <c r="E589" s="57"/>
      <c r="F589" s="139"/>
      <c r="G589" s="139"/>
    </row>
    <row r="590" spans="1:7" customFormat="1" x14ac:dyDescent="0.35">
      <c r="A590" s="51" t="s">
        <v>2047</v>
      </c>
      <c r="B590" s="68"/>
      <c r="C590" s="132"/>
      <c r="D590" s="133"/>
      <c r="E590" s="57"/>
      <c r="F590" s="139"/>
      <c r="G590" s="139"/>
    </row>
    <row r="591" spans="1:7" customFormat="1" x14ac:dyDescent="0.35">
      <c r="A591" s="51" t="s">
        <v>2048</v>
      </c>
      <c r="B591" s="68"/>
      <c r="C591" s="132"/>
      <c r="D591" s="133"/>
      <c r="E591" s="57"/>
      <c r="F591" s="139" t="str">
        <f>IF($C$585=0,"",IF(C591="[for completion]","",IF(C591="","",C591/$C$585)))</f>
        <v/>
      </c>
      <c r="G591" s="139" t="str">
        <f>IF($D$585=0,"",IF(D591="[for completion]","",IF(D591="","",D591/$D$585)))</f>
        <v/>
      </c>
    </row>
    <row r="592" spans="1:7" customFormat="1" x14ac:dyDescent="0.35">
      <c r="A592" s="51" t="s">
        <v>2049</v>
      </c>
    </row>
    <row r="593" spans="1:7" customFormat="1" x14ac:dyDescent="0.35">
      <c r="A593" s="51" t="s">
        <v>2050</v>
      </c>
    </row>
    <row r="594" spans="1:7" x14ac:dyDescent="0.35">
      <c r="A594" s="51" t="s">
        <v>2051</v>
      </c>
    </row>
    <row r="595" spans="1:7" x14ac:dyDescent="0.35">
      <c r="A595" s="51" t="s">
        <v>2053</v>
      </c>
    </row>
    <row r="596" spans="1:7" x14ac:dyDescent="0.35">
      <c r="A596" s="137"/>
      <c r="B596" s="137" t="s">
        <v>1834</v>
      </c>
      <c r="C596" s="70" t="s">
        <v>109</v>
      </c>
      <c r="D596" s="70" t="s">
        <v>1623</v>
      </c>
      <c r="E596" s="70"/>
      <c r="F596" s="70" t="s">
        <v>481</v>
      </c>
      <c r="G596" s="70" t="s">
        <v>1625</v>
      </c>
    </row>
    <row r="597" spans="1:7" x14ac:dyDescent="0.35">
      <c r="A597" s="51" t="s">
        <v>1953</v>
      </c>
      <c r="B597" s="68" t="s">
        <v>1746</v>
      </c>
      <c r="C597" s="132" t="s">
        <v>1205</v>
      </c>
      <c r="D597" s="133" t="s">
        <v>1205</v>
      </c>
      <c r="E597" s="57"/>
      <c r="F597" s="139" t="str">
        <f>IF($C$601=0,"",IF(C597="[for completion]","",IF(C597="","",C597/$C$601)))</f>
        <v/>
      </c>
      <c r="G597" s="139" t="str">
        <f>IF($D$601=0,"",IF(D597="[for completion]","",IF(D597="","",D597/$D$601)))</f>
        <v/>
      </c>
    </row>
    <row r="598" spans="1:7" x14ac:dyDescent="0.35">
      <c r="A598" s="51" t="s">
        <v>1954</v>
      </c>
      <c r="B598" s="151" t="s">
        <v>1747</v>
      </c>
      <c r="C598" s="132" t="s">
        <v>1205</v>
      </c>
      <c r="D598" s="133" t="s">
        <v>1205</v>
      </c>
      <c r="E598" s="57"/>
      <c r="F598" s="139" t="str">
        <f>IF($C$601=0,"",IF(C598="[for completion]","",IF(C598="","",C598/$C$601)))</f>
        <v/>
      </c>
      <c r="G598" s="139" t="str">
        <f>IF($D$601=0,"",IF(D598="[for completion]","",IF(D598="","",D598/$D$601)))</f>
        <v/>
      </c>
    </row>
    <row r="599" spans="1:7" x14ac:dyDescent="0.35">
      <c r="A599" s="51" t="s">
        <v>1955</v>
      </c>
      <c r="B599" s="68" t="s">
        <v>1622</v>
      </c>
      <c r="C599" s="132" t="s">
        <v>1205</v>
      </c>
      <c r="D599" s="133" t="s">
        <v>1205</v>
      </c>
      <c r="E599" s="57"/>
      <c r="F599" s="139" t="str">
        <f>IF($C$601=0,"",IF(C599="[for completion]","",IF(C599="","",C599/$C$601)))</f>
        <v/>
      </c>
      <c r="G599" s="139" t="str">
        <f>IF($D$601=0,"",IF(D599="[for completion]","",IF(D599="","",D599/$D$601)))</f>
        <v/>
      </c>
    </row>
    <row r="600" spans="1:7" x14ac:dyDescent="0.35">
      <c r="A600" s="51" t="s">
        <v>1956</v>
      </c>
      <c r="B600" s="51" t="s">
        <v>1665</v>
      </c>
      <c r="C600" s="132" t="s">
        <v>1205</v>
      </c>
      <c r="D600" s="133" t="s">
        <v>1205</v>
      </c>
      <c r="E600" s="57"/>
      <c r="F600" s="139" t="str">
        <f>IF($C$601=0,"",IF(C600="[for completion]","",IF(C600="","",C600/$C$601)))</f>
        <v/>
      </c>
      <c r="G600" s="139" t="str">
        <f>IF($D$601=0,"",IF(D600="[for completion]","",IF(D600="","",D600/$D$601)))</f>
        <v/>
      </c>
    </row>
    <row r="601" spans="1:7" x14ac:dyDescent="0.35">
      <c r="A601" s="51" t="s">
        <v>1957</v>
      </c>
      <c r="B601" s="68" t="s">
        <v>140</v>
      </c>
      <c r="C601" s="132">
        <f>SUM(C597:C600)</f>
        <v>0</v>
      </c>
      <c r="D601" s="133">
        <f>SUM(D597:D600)</f>
        <v>0</v>
      </c>
      <c r="E601" s="57"/>
      <c r="F601" s="127">
        <f>SUM(F597:F600)</f>
        <v>0</v>
      </c>
      <c r="G601" s="127">
        <f>SUM(G597:G600)</f>
        <v>0</v>
      </c>
    </row>
    <row r="603" spans="1:7" x14ac:dyDescent="0.35">
      <c r="A603" s="137"/>
      <c r="B603" s="137" t="s">
        <v>2139</v>
      </c>
      <c r="C603" s="137" t="s">
        <v>2019</v>
      </c>
      <c r="D603" s="137" t="s">
        <v>2022</v>
      </c>
      <c r="E603" s="137"/>
      <c r="F603" s="137" t="s">
        <v>2021</v>
      </c>
      <c r="G603" s="137"/>
    </row>
    <row r="604" spans="1:7" x14ac:dyDescent="0.35">
      <c r="A604" s="51" t="s">
        <v>1959</v>
      </c>
      <c r="B604" s="68" t="s">
        <v>771</v>
      </c>
      <c r="C604" s="153" t="s">
        <v>1205</v>
      </c>
      <c r="D604" s="153" t="s">
        <v>1205</v>
      </c>
      <c r="E604" s="171"/>
      <c r="F604" s="153" t="s">
        <v>1205</v>
      </c>
      <c r="G604" s="139" t="str">
        <f>IF($D$622=0,"",IF(D604="[for completion]","",IF(D604="","",D604/$D$622)))</f>
        <v/>
      </c>
    </row>
    <row r="605" spans="1:7" x14ac:dyDescent="0.35">
      <c r="A605" s="51" t="s">
        <v>1960</v>
      </c>
      <c r="B605" s="68" t="s">
        <v>772</v>
      </c>
      <c r="C605" s="153" t="s">
        <v>1205</v>
      </c>
      <c r="D605" s="153" t="s">
        <v>1205</v>
      </c>
      <c r="E605" s="171"/>
      <c r="F605" s="153" t="s">
        <v>1205</v>
      </c>
      <c r="G605" s="139" t="str">
        <f t="shared" ref="G605:G622" si="36">IF($D$622=0,"",IF(D605="[for completion]","",IF(D605="","",D605/$D$622)))</f>
        <v/>
      </c>
    </row>
    <row r="606" spans="1:7" x14ac:dyDescent="0.35">
      <c r="A606" s="51" t="s">
        <v>1961</v>
      </c>
      <c r="B606" s="68" t="s">
        <v>773</v>
      </c>
      <c r="C606" s="153" t="s">
        <v>1205</v>
      </c>
      <c r="D606" s="153" t="s">
        <v>1205</v>
      </c>
      <c r="E606" s="171"/>
      <c r="F606" s="153" t="s">
        <v>1205</v>
      </c>
      <c r="G606" s="139" t="str">
        <f t="shared" si="36"/>
        <v/>
      </c>
    </row>
    <row r="607" spans="1:7" x14ac:dyDescent="0.35">
      <c r="A607" s="51" t="s">
        <v>1962</v>
      </c>
      <c r="B607" s="68" t="s">
        <v>774</v>
      </c>
      <c r="C607" s="153" t="s">
        <v>1205</v>
      </c>
      <c r="D607" s="153" t="s">
        <v>1205</v>
      </c>
      <c r="E607" s="171"/>
      <c r="F607" s="153" t="s">
        <v>1205</v>
      </c>
      <c r="G607" s="139" t="str">
        <f t="shared" si="36"/>
        <v/>
      </c>
    </row>
    <row r="608" spans="1:7" x14ac:dyDescent="0.35">
      <c r="A608" s="51" t="s">
        <v>1963</v>
      </c>
      <c r="B608" s="68" t="s">
        <v>775</v>
      </c>
      <c r="C608" s="153" t="s">
        <v>1205</v>
      </c>
      <c r="D608" s="153" t="s">
        <v>1205</v>
      </c>
      <c r="E608" s="171"/>
      <c r="F608" s="153" t="s">
        <v>1205</v>
      </c>
      <c r="G608" s="139" t="str">
        <f t="shared" si="36"/>
        <v/>
      </c>
    </row>
    <row r="609" spans="1:7" x14ac:dyDescent="0.35">
      <c r="A609" s="51" t="s">
        <v>1964</v>
      </c>
      <c r="B609" s="68" t="s">
        <v>776</v>
      </c>
      <c r="C609" s="153" t="s">
        <v>1205</v>
      </c>
      <c r="D609" s="153" t="s">
        <v>1205</v>
      </c>
      <c r="E609" s="171"/>
      <c r="F609" s="153" t="s">
        <v>1205</v>
      </c>
      <c r="G609" s="139" t="str">
        <f t="shared" si="36"/>
        <v/>
      </c>
    </row>
    <row r="610" spans="1:7" x14ac:dyDescent="0.35">
      <c r="A610" s="51" t="s">
        <v>1965</v>
      </c>
      <c r="B610" s="68" t="s">
        <v>777</v>
      </c>
      <c r="C610" s="153" t="s">
        <v>1205</v>
      </c>
      <c r="D610" s="153" t="s">
        <v>1205</v>
      </c>
      <c r="E610" s="171"/>
      <c r="F610" s="153" t="s">
        <v>1205</v>
      </c>
      <c r="G610" s="139" t="str">
        <f t="shared" si="36"/>
        <v/>
      </c>
    </row>
    <row r="611" spans="1:7" x14ac:dyDescent="0.35">
      <c r="A611" s="51" t="s">
        <v>1966</v>
      </c>
      <c r="B611" s="68" t="s">
        <v>1742</v>
      </c>
      <c r="C611" s="153" t="s">
        <v>1205</v>
      </c>
      <c r="D611" s="153" t="s">
        <v>1205</v>
      </c>
      <c r="E611" s="171"/>
      <c r="F611" s="153" t="s">
        <v>1205</v>
      </c>
      <c r="G611" s="139" t="str">
        <f t="shared" si="36"/>
        <v/>
      </c>
    </row>
    <row r="612" spans="1:7" x14ac:dyDescent="0.35">
      <c r="A612" s="51" t="s">
        <v>1967</v>
      </c>
      <c r="B612" s="68" t="s">
        <v>1743</v>
      </c>
      <c r="C612" s="153" t="s">
        <v>1205</v>
      </c>
      <c r="D612" s="153" t="s">
        <v>1205</v>
      </c>
      <c r="E612" s="171"/>
      <c r="F612" s="153" t="s">
        <v>1205</v>
      </c>
      <c r="G612" s="139" t="str">
        <f t="shared" si="36"/>
        <v/>
      </c>
    </row>
    <row r="613" spans="1:7" x14ac:dyDescent="0.35">
      <c r="A613" s="51" t="s">
        <v>1968</v>
      </c>
      <c r="B613" s="68" t="s">
        <v>1744</v>
      </c>
      <c r="C613" s="153" t="s">
        <v>1205</v>
      </c>
      <c r="D613" s="153" t="s">
        <v>1205</v>
      </c>
      <c r="E613" s="171"/>
      <c r="F613" s="153" t="s">
        <v>1205</v>
      </c>
      <c r="G613" s="139" t="str">
        <f t="shared" si="36"/>
        <v/>
      </c>
    </row>
    <row r="614" spans="1:7" x14ac:dyDescent="0.35">
      <c r="A614" s="51" t="s">
        <v>1969</v>
      </c>
      <c r="B614" s="68" t="s">
        <v>778</v>
      </c>
      <c r="C614" s="153" t="s">
        <v>1205</v>
      </c>
      <c r="D614" s="153" t="s">
        <v>1205</v>
      </c>
      <c r="E614" s="171"/>
      <c r="F614" s="153" t="s">
        <v>1205</v>
      </c>
      <c r="G614" s="139" t="str">
        <f t="shared" si="36"/>
        <v/>
      </c>
    </row>
    <row r="615" spans="1:7" x14ac:dyDescent="0.35">
      <c r="A615" s="51" t="s">
        <v>1970</v>
      </c>
      <c r="B615" s="68" t="s">
        <v>2096</v>
      </c>
      <c r="C615" s="153" t="s">
        <v>1205</v>
      </c>
      <c r="D615" s="153" t="s">
        <v>1205</v>
      </c>
      <c r="E615" s="171"/>
      <c r="F615" s="153" t="s">
        <v>1205</v>
      </c>
      <c r="G615" s="139" t="str">
        <f t="shared" si="36"/>
        <v/>
      </c>
    </row>
    <row r="616" spans="1:7" x14ac:dyDescent="0.35">
      <c r="A616" s="51" t="s">
        <v>1971</v>
      </c>
      <c r="B616" s="68" t="s">
        <v>138</v>
      </c>
      <c r="C616" s="153" t="s">
        <v>1205</v>
      </c>
      <c r="D616" s="153" t="s">
        <v>1205</v>
      </c>
      <c r="E616" s="171"/>
      <c r="F616" s="153" t="s">
        <v>1205</v>
      </c>
      <c r="G616" s="139" t="str">
        <f t="shared" si="36"/>
        <v/>
      </c>
    </row>
    <row r="617" spans="1:7" x14ac:dyDescent="0.35">
      <c r="A617" s="51" t="s">
        <v>1972</v>
      </c>
      <c r="B617" s="68" t="s">
        <v>1665</v>
      </c>
      <c r="C617" s="153" t="s">
        <v>1205</v>
      </c>
      <c r="D617" s="153" t="s">
        <v>1205</v>
      </c>
      <c r="E617" s="171"/>
      <c r="F617" s="153" t="s">
        <v>1205</v>
      </c>
      <c r="G617" s="139" t="str">
        <f t="shared" si="36"/>
        <v/>
      </c>
    </row>
    <row r="618" spans="1:7" x14ac:dyDescent="0.35">
      <c r="A618" s="51" t="s">
        <v>1973</v>
      </c>
      <c r="B618" s="68" t="s">
        <v>140</v>
      </c>
      <c r="C618" s="132">
        <f>SUM(C604:C617)</f>
        <v>0</v>
      </c>
      <c r="D618" s="132">
        <f>SUM(D604:D617)</f>
        <v>0</v>
      </c>
      <c r="E618" s="49"/>
      <c r="F618" s="132"/>
      <c r="G618" s="139" t="str">
        <f t="shared" si="36"/>
        <v/>
      </c>
    </row>
    <row r="619" spans="1:7" x14ac:dyDescent="0.35">
      <c r="A619" s="51" t="s">
        <v>1974</v>
      </c>
      <c r="B619" s="51" t="s">
        <v>2018</v>
      </c>
      <c r="C619"/>
      <c r="D619"/>
      <c r="E619"/>
      <c r="F619" s="153" t="s">
        <v>1205</v>
      </c>
      <c r="G619" s="139" t="str">
        <f t="shared" si="36"/>
        <v/>
      </c>
    </row>
    <row r="620" spans="1:7" x14ac:dyDescent="0.35">
      <c r="A620" s="51" t="s">
        <v>1975</v>
      </c>
      <c r="B620" s="68"/>
      <c r="C620" s="132"/>
      <c r="D620" s="133"/>
      <c r="E620" s="49"/>
      <c r="F620" s="139"/>
      <c r="G620" s="139" t="str">
        <f t="shared" si="36"/>
        <v/>
      </c>
    </row>
    <row r="621" spans="1:7" x14ac:dyDescent="0.35">
      <c r="A621" s="51" t="s">
        <v>1976</v>
      </c>
      <c r="B621" s="68"/>
      <c r="C621" s="132"/>
      <c r="D621" s="133"/>
      <c r="E621" s="49"/>
      <c r="F621" s="139"/>
      <c r="G621" s="139" t="str">
        <f t="shared" si="36"/>
        <v/>
      </c>
    </row>
    <row r="622" spans="1:7" x14ac:dyDescent="0.35">
      <c r="A622" s="51" t="s">
        <v>1977</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rintOptions horizontalCentered="1"/>
  <pageMargins left="0.19685039370078741" right="0.19685039370078741" top="0.74803149606299213" bottom="0.19685039370078741" header="0.19685039370078741" footer="0"/>
  <pageSetup paperSize="8" scale="82" fitToHeight="0" orientation="landscape" r:id="rId1"/>
  <headerFooter>
    <oddHeader>&amp;L&amp;"Calibri"&amp;12&amp;K0000FF Classification: Limited&amp;1#_x000D_&amp;R&amp;G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180" t="s">
        <v>2091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70</v>
      </c>
      <c r="C3" s="54" t="s">
        <v>71</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t="s">
        <v>81</v>
      </c>
      <c r="E10" s="68"/>
      <c r="F10" s="68"/>
      <c r="H10"/>
      <c r="I10" s="68"/>
      <c r="L10" s="68"/>
      <c r="M10" s="68"/>
    </row>
    <row r="11" spans="1:14" outlineLevel="1" x14ac:dyDescent="0.35">
      <c r="A11" s="51" t="s">
        <v>785</v>
      </c>
      <c r="B11" s="80" t="s">
        <v>475</v>
      </c>
      <c r="C11" s="133"/>
      <c r="E11" s="68"/>
      <c r="F11" s="68"/>
      <c r="H11"/>
      <c r="I11" s="68"/>
      <c r="L11" s="68"/>
      <c r="M11" s="68"/>
    </row>
    <row r="12" spans="1:14" outlineLevel="1" x14ac:dyDescent="0.35">
      <c r="A12" s="51" t="s">
        <v>786</v>
      </c>
      <c r="B12" s="80" t="s">
        <v>477</v>
      </c>
      <c r="C12" s="133"/>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t="s">
        <v>81</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574</v>
      </c>
      <c r="C22" s="132" t="s">
        <v>81</v>
      </c>
      <c r="D22" s="133" t="s">
        <v>81</v>
      </c>
      <c r="E22" s="68"/>
      <c r="F22" s="139" t="str">
        <f>IF($C$37=0,"",IF(C22="[for completion]","",C22/$C$37))</f>
        <v/>
      </c>
      <c r="G22" s="139" t="str">
        <f>IF($D$37=0,"",IF(D22="[for completion]","",D22/$D$37))</f>
        <v/>
      </c>
      <c r="H22"/>
      <c r="I22" s="68"/>
      <c r="L22" s="68"/>
      <c r="M22" s="77"/>
      <c r="N22" s="77"/>
    </row>
    <row r="23" spans="1:14" x14ac:dyDescent="0.35">
      <c r="A23" s="51" t="s">
        <v>799</v>
      </c>
      <c r="B23" s="68" t="s">
        <v>574</v>
      </c>
      <c r="C23" s="132" t="s">
        <v>81</v>
      </c>
      <c r="D23" s="133" t="s">
        <v>81</v>
      </c>
      <c r="E23" s="68"/>
      <c r="F23" s="139" t="str">
        <f t="shared" ref="F23:F36" si="0">IF($C$37=0,"",IF(C23="[for completion]","",C23/$C$37))</f>
        <v/>
      </c>
      <c r="G23" s="139" t="str">
        <f t="shared" ref="G23:G36" si="1">IF($D$37=0,"",IF(D23="[for completion]","",D23/$D$37))</f>
        <v/>
      </c>
      <c r="H23"/>
      <c r="I23" s="68"/>
      <c r="L23" s="68"/>
      <c r="M23" s="77"/>
      <c r="N23" s="77"/>
    </row>
    <row r="24" spans="1:14" x14ac:dyDescent="0.35">
      <c r="A24" s="51" t="s">
        <v>800</v>
      </c>
      <c r="B24" s="68" t="s">
        <v>574</v>
      </c>
      <c r="C24" s="132" t="s">
        <v>81</v>
      </c>
      <c r="D24" s="133" t="s">
        <v>81</v>
      </c>
      <c r="F24" s="139" t="str">
        <f t="shared" si="0"/>
        <v/>
      </c>
      <c r="G24" s="139" t="str">
        <f t="shared" si="1"/>
        <v/>
      </c>
      <c r="H24"/>
      <c r="I24" s="68"/>
      <c r="M24" s="77"/>
      <c r="N24" s="77"/>
    </row>
    <row r="25" spans="1:14" x14ac:dyDescent="0.35">
      <c r="A25" s="51" t="s">
        <v>801</v>
      </c>
      <c r="B25" s="68" t="s">
        <v>574</v>
      </c>
      <c r="C25" s="132" t="s">
        <v>81</v>
      </c>
      <c r="D25" s="133" t="s">
        <v>81</v>
      </c>
      <c r="E25" s="88"/>
      <c r="F25" s="139" t="str">
        <f t="shared" si="0"/>
        <v/>
      </c>
      <c r="G25" s="139" t="str">
        <f t="shared" si="1"/>
        <v/>
      </c>
      <c r="H25"/>
      <c r="I25" s="68"/>
      <c r="L25" s="88"/>
      <c r="M25" s="77"/>
      <c r="N25" s="77"/>
    </row>
    <row r="26" spans="1:14" x14ac:dyDescent="0.35">
      <c r="A26" s="51" t="s">
        <v>802</v>
      </c>
      <c r="B26" s="68" t="s">
        <v>574</v>
      </c>
      <c r="C26" s="132" t="s">
        <v>81</v>
      </c>
      <c r="D26" s="133" t="s">
        <v>81</v>
      </c>
      <c r="E26" s="88"/>
      <c r="F26" s="139" t="str">
        <f t="shared" si="0"/>
        <v/>
      </c>
      <c r="G26" s="139" t="str">
        <f t="shared" si="1"/>
        <v/>
      </c>
      <c r="H26"/>
      <c r="I26" s="68"/>
      <c r="L26" s="88"/>
      <c r="M26" s="77"/>
      <c r="N26" s="77"/>
    </row>
    <row r="27" spans="1:14" x14ac:dyDescent="0.35">
      <c r="A27" s="51" t="s">
        <v>803</v>
      </c>
      <c r="B27" s="68" t="s">
        <v>574</v>
      </c>
      <c r="C27" s="132" t="s">
        <v>81</v>
      </c>
      <c r="D27" s="133" t="s">
        <v>81</v>
      </c>
      <c r="E27" s="88"/>
      <c r="F27" s="139" t="str">
        <f t="shared" si="0"/>
        <v/>
      </c>
      <c r="G27" s="139" t="str">
        <f t="shared" si="1"/>
        <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x14ac:dyDescent="0.35">
      <c r="A29" s="51" t="s">
        <v>805</v>
      </c>
      <c r="B29" s="68" t="s">
        <v>574</v>
      </c>
      <c r="C29" s="132" t="s">
        <v>81</v>
      </c>
      <c r="D29" s="133" t="s">
        <v>81</v>
      </c>
      <c r="E29" s="88"/>
      <c r="F29" s="139" t="str">
        <f t="shared" si="0"/>
        <v/>
      </c>
      <c r="G29" s="139" t="str">
        <f t="shared" si="1"/>
        <v/>
      </c>
      <c r="H29"/>
      <c r="I29" s="68"/>
      <c r="L29" s="88"/>
      <c r="M29" s="77"/>
      <c r="N29" s="77"/>
    </row>
    <row r="30" spans="1:14" x14ac:dyDescent="0.35">
      <c r="A30" s="51" t="s">
        <v>806</v>
      </c>
      <c r="B30" s="68" t="s">
        <v>574</v>
      </c>
      <c r="C30" s="132" t="s">
        <v>81</v>
      </c>
      <c r="D30" s="133" t="s">
        <v>81</v>
      </c>
      <c r="E30" s="88"/>
      <c r="F30" s="139" t="str">
        <f t="shared" si="0"/>
        <v/>
      </c>
      <c r="G30" s="139" t="str">
        <f t="shared" si="1"/>
        <v/>
      </c>
      <c r="H30"/>
      <c r="I30" s="68"/>
      <c r="L30" s="88"/>
      <c r="M30" s="77"/>
      <c r="N30" s="77"/>
    </row>
    <row r="31" spans="1:14" x14ac:dyDescent="0.35">
      <c r="A31" s="51" t="s">
        <v>807</v>
      </c>
      <c r="B31" s="68" t="s">
        <v>574</v>
      </c>
      <c r="C31" s="132" t="s">
        <v>81</v>
      </c>
      <c r="D31" s="133" t="s">
        <v>81</v>
      </c>
      <c r="E31" s="88"/>
      <c r="F31" s="139" t="str">
        <f t="shared" si="0"/>
        <v/>
      </c>
      <c r="G31" s="139" t="str">
        <f t="shared" si="1"/>
        <v/>
      </c>
      <c r="H31"/>
      <c r="I31" s="68"/>
      <c r="L31" s="88"/>
      <c r="M31" s="77"/>
      <c r="N31" s="77"/>
    </row>
    <row r="32" spans="1:14" x14ac:dyDescent="0.35">
      <c r="A32" s="51" t="s">
        <v>808</v>
      </c>
      <c r="B32" s="68" t="s">
        <v>574</v>
      </c>
      <c r="C32" s="132" t="s">
        <v>81</v>
      </c>
      <c r="D32" s="133" t="s">
        <v>81</v>
      </c>
      <c r="E32" s="88"/>
      <c r="F32" s="139" t="str">
        <f t="shared" si="0"/>
        <v/>
      </c>
      <c r="G32" s="139" t="str">
        <f t="shared" si="1"/>
        <v/>
      </c>
      <c r="H32"/>
      <c r="I32" s="68"/>
      <c r="L32" s="88"/>
      <c r="M32" s="77"/>
      <c r="N32" s="77"/>
    </row>
    <row r="33" spans="1:14" x14ac:dyDescent="0.35">
      <c r="A33" s="51" t="s">
        <v>809</v>
      </c>
      <c r="B33" s="68" t="s">
        <v>574</v>
      </c>
      <c r="C33" s="132" t="s">
        <v>81</v>
      </c>
      <c r="D33" s="133" t="s">
        <v>81</v>
      </c>
      <c r="E33" s="88"/>
      <c r="F33" s="139" t="str">
        <f t="shared" si="0"/>
        <v/>
      </c>
      <c r="G33" s="139" t="str">
        <f t="shared" si="1"/>
        <v/>
      </c>
      <c r="H33"/>
      <c r="I33" s="68"/>
      <c r="L33" s="88"/>
      <c r="M33" s="77"/>
      <c r="N33" s="77"/>
    </row>
    <row r="34" spans="1:14" x14ac:dyDescent="0.35">
      <c r="A34" s="51" t="s">
        <v>810</v>
      </c>
      <c r="B34" s="68" t="s">
        <v>574</v>
      </c>
      <c r="C34" s="132" t="s">
        <v>81</v>
      </c>
      <c r="D34" s="133" t="s">
        <v>81</v>
      </c>
      <c r="E34" s="88"/>
      <c r="F34" s="139" t="str">
        <f t="shared" si="0"/>
        <v/>
      </c>
      <c r="G34" s="139" t="str">
        <f t="shared" si="1"/>
        <v/>
      </c>
      <c r="H34"/>
      <c r="I34" s="68"/>
      <c r="L34" s="88"/>
      <c r="M34" s="77"/>
      <c r="N34" s="77"/>
    </row>
    <row r="35" spans="1:14" x14ac:dyDescent="0.35">
      <c r="A35" s="51" t="s">
        <v>811</v>
      </c>
      <c r="B35" s="68" t="s">
        <v>574</v>
      </c>
      <c r="C35" s="132" t="s">
        <v>81</v>
      </c>
      <c r="D35" s="133" t="s">
        <v>81</v>
      </c>
      <c r="E35" s="88"/>
      <c r="F35" s="139" t="str">
        <f t="shared" si="0"/>
        <v/>
      </c>
      <c r="G35" s="139" t="str">
        <f t="shared" si="1"/>
        <v/>
      </c>
      <c r="H35"/>
      <c r="I35" s="68"/>
      <c r="L35" s="88"/>
      <c r="M35" s="77"/>
      <c r="N35" s="77"/>
    </row>
    <row r="36" spans="1:14"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0</v>
      </c>
      <c r="D37" s="76">
        <f>SUM(D22:D36)</f>
        <v>0</v>
      </c>
      <c r="E37" s="88"/>
      <c r="F37" s="140">
        <f>SUM(F22:F36)</f>
        <v>0</v>
      </c>
      <c r="G37" s="140">
        <f>SUM(G22:G36)</f>
        <v>0</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t="s">
        <v>81</v>
      </c>
      <c r="E39" s="97"/>
      <c r="F39" s="139" t="str">
        <f>IF($C$42=0,"",IF(C39="[for completion]","",C39/$C$42))</f>
        <v/>
      </c>
      <c r="G39" s="76"/>
      <c r="H39"/>
      <c r="I39" s="68"/>
      <c r="L39" s="97"/>
      <c r="M39" s="77"/>
      <c r="N39" s="76"/>
    </row>
    <row r="40" spans="1:14" x14ac:dyDescent="0.35">
      <c r="A40" s="51" t="s">
        <v>817</v>
      </c>
      <c r="B40" s="68" t="s">
        <v>818</v>
      </c>
      <c r="C40" s="132" t="s">
        <v>81</v>
      </c>
      <c r="E40" s="97"/>
      <c r="F40" s="139" t="str">
        <f>IF($C$42=0,"",IF(C40="[for completion]","",C40/$C$42))</f>
        <v/>
      </c>
      <c r="G40" s="76"/>
      <c r="H40"/>
      <c r="I40" s="68"/>
      <c r="L40" s="97"/>
      <c r="M40" s="77"/>
      <c r="N40" s="76"/>
    </row>
    <row r="41" spans="1:14" x14ac:dyDescent="0.35">
      <c r="A41" s="51" t="s">
        <v>819</v>
      </c>
      <c r="B41" s="68" t="s">
        <v>138</v>
      </c>
      <c r="C41" s="132" t="s">
        <v>81</v>
      </c>
      <c r="E41" s="88"/>
      <c r="F41" s="139" t="str">
        <f>IF($C$42=0,"",IF(C41="[for completion]","",C41/$C$42))</f>
        <v/>
      </c>
      <c r="G41" s="76"/>
      <c r="H41"/>
      <c r="I41" s="68"/>
      <c r="L41" s="88"/>
      <c r="M41" s="77"/>
      <c r="N41" s="76"/>
    </row>
    <row r="42" spans="1:14" x14ac:dyDescent="0.35">
      <c r="A42" s="51" t="s">
        <v>820</v>
      </c>
      <c r="B42" s="78" t="s">
        <v>140</v>
      </c>
      <c r="C42" s="134">
        <f>SUM(C39:C41)</f>
        <v>0</v>
      </c>
      <c r="D42" s="68"/>
      <c r="E42" s="88"/>
      <c r="F42" s="140">
        <f>SUM(F39:F41)</f>
        <v>0</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0</v>
      </c>
      <c r="G49" s="51"/>
      <c r="H49"/>
      <c r="I49" s="57"/>
      <c r="N49" s="51"/>
    </row>
    <row r="50" spans="1:14" x14ac:dyDescent="0.35">
      <c r="A50" s="51" t="s">
        <v>827</v>
      </c>
      <c r="B50" s="51" t="s">
        <v>495</v>
      </c>
      <c r="C50" s="129" t="s">
        <v>81</v>
      </c>
      <c r="G50" s="51"/>
      <c r="H50"/>
      <c r="N50" s="51"/>
    </row>
    <row r="51" spans="1:14" x14ac:dyDescent="0.35">
      <c r="A51" s="51" t="s">
        <v>828</v>
      </c>
      <c r="B51" s="51" t="s">
        <v>497</v>
      </c>
      <c r="C51" s="129" t="s">
        <v>81</v>
      </c>
      <c r="G51" s="51"/>
      <c r="H51"/>
      <c r="N51" s="51"/>
    </row>
    <row r="52" spans="1:14" x14ac:dyDescent="0.35">
      <c r="A52" s="51" t="s">
        <v>829</v>
      </c>
      <c r="B52" s="51" t="s">
        <v>499</v>
      </c>
      <c r="C52" s="129" t="s">
        <v>81</v>
      </c>
      <c r="G52" s="51"/>
      <c r="H52"/>
      <c r="N52" s="51"/>
    </row>
    <row r="53" spans="1:14" x14ac:dyDescent="0.35">
      <c r="A53" s="51" t="s">
        <v>830</v>
      </c>
      <c r="B53" s="51" t="s">
        <v>501</v>
      </c>
      <c r="C53" s="129" t="s">
        <v>81</v>
      </c>
      <c r="G53" s="51"/>
      <c r="H53"/>
      <c r="N53" s="51"/>
    </row>
    <row r="54" spans="1:14" x14ac:dyDescent="0.35">
      <c r="A54" s="51" t="s">
        <v>831</v>
      </c>
      <c r="B54" s="51" t="s">
        <v>503</v>
      </c>
      <c r="C54" s="129" t="s">
        <v>81</v>
      </c>
      <c r="G54" s="51"/>
      <c r="H54"/>
      <c r="N54" s="51"/>
    </row>
    <row r="55" spans="1:14" x14ac:dyDescent="0.35">
      <c r="A55" s="51" t="s">
        <v>832</v>
      </c>
      <c r="B55" s="51" t="s">
        <v>1774</v>
      </c>
      <c r="C55" s="129" t="s">
        <v>81</v>
      </c>
      <c r="G55" s="51"/>
      <c r="H55"/>
      <c r="N55" s="51"/>
    </row>
    <row r="56" spans="1:14" x14ac:dyDescent="0.35">
      <c r="A56" s="51" t="s">
        <v>833</v>
      </c>
      <c r="B56" s="51" t="s">
        <v>506</v>
      </c>
      <c r="C56" s="129" t="s">
        <v>81</v>
      </c>
      <c r="G56" s="51"/>
      <c r="H56"/>
      <c r="N56" s="51"/>
    </row>
    <row r="57" spans="1:14" x14ac:dyDescent="0.35">
      <c r="A57" s="51" t="s">
        <v>834</v>
      </c>
      <c r="B57" s="51" t="s">
        <v>508</v>
      </c>
      <c r="C57" s="129" t="s">
        <v>81</v>
      </c>
      <c r="G57" s="51"/>
      <c r="H57"/>
      <c r="N57" s="51"/>
    </row>
    <row r="58" spans="1:14" x14ac:dyDescent="0.35">
      <c r="A58" s="51" t="s">
        <v>835</v>
      </c>
      <c r="B58" s="51" t="s">
        <v>510</v>
      </c>
      <c r="C58" s="129" t="s">
        <v>81</v>
      </c>
      <c r="G58" s="51"/>
      <c r="H58"/>
      <c r="N58" s="51"/>
    </row>
    <row r="59" spans="1:14" x14ac:dyDescent="0.35">
      <c r="A59" s="51" t="s">
        <v>836</v>
      </c>
      <c r="B59" s="51" t="s">
        <v>512</v>
      </c>
      <c r="C59" s="129" t="s">
        <v>81</v>
      </c>
      <c r="G59" s="51"/>
      <c r="H59"/>
      <c r="N59" s="51"/>
    </row>
    <row r="60" spans="1:14" x14ac:dyDescent="0.35">
      <c r="A60" s="51" t="s">
        <v>837</v>
      </c>
      <c r="B60" s="51" t="s">
        <v>514</v>
      </c>
      <c r="C60" s="129" t="s">
        <v>81</v>
      </c>
      <c r="G60" s="51"/>
      <c r="H60"/>
      <c r="N60" s="51"/>
    </row>
    <row r="61" spans="1:14" x14ac:dyDescent="0.35">
      <c r="A61" s="51" t="s">
        <v>838</v>
      </c>
      <c r="B61" s="51" t="s">
        <v>516</v>
      </c>
      <c r="C61" s="129" t="s">
        <v>81</v>
      </c>
      <c r="G61" s="51"/>
      <c r="H61"/>
      <c r="N61" s="51"/>
    </row>
    <row r="62" spans="1:14" x14ac:dyDescent="0.35">
      <c r="A62" s="51" t="s">
        <v>839</v>
      </c>
      <c r="B62" s="51" t="s">
        <v>518</v>
      </c>
      <c r="C62" s="129" t="s">
        <v>81</v>
      </c>
      <c r="G62" s="51"/>
      <c r="H62"/>
      <c r="N62" s="51"/>
    </row>
    <row r="63" spans="1:14" x14ac:dyDescent="0.35">
      <c r="A63" s="51" t="s">
        <v>840</v>
      </c>
      <c r="B63" s="51" t="s">
        <v>520</v>
      </c>
      <c r="C63" s="129" t="s">
        <v>81</v>
      </c>
      <c r="G63" s="51"/>
      <c r="H63"/>
      <c r="N63" s="51"/>
    </row>
    <row r="64" spans="1:14" x14ac:dyDescent="0.35">
      <c r="A64" s="51" t="s">
        <v>841</v>
      </c>
      <c r="B64" s="51" t="s">
        <v>522</v>
      </c>
      <c r="C64" s="129" t="s">
        <v>81</v>
      </c>
      <c r="G64" s="51"/>
      <c r="H64"/>
      <c r="N64" s="51"/>
    </row>
    <row r="65" spans="1:14" x14ac:dyDescent="0.35">
      <c r="A65" s="51" t="s">
        <v>842</v>
      </c>
      <c r="B65" s="51" t="s">
        <v>3</v>
      </c>
      <c r="C65" s="129" t="s">
        <v>81</v>
      </c>
      <c r="G65" s="51"/>
      <c r="H65"/>
      <c r="N65" s="51"/>
    </row>
    <row r="66" spans="1:14" x14ac:dyDescent="0.35">
      <c r="A66" s="51" t="s">
        <v>843</v>
      </c>
      <c r="B66" s="51" t="s">
        <v>525</v>
      </c>
      <c r="C66" s="129" t="s">
        <v>81</v>
      </c>
      <c r="G66" s="51"/>
      <c r="H66"/>
      <c r="N66" s="51"/>
    </row>
    <row r="67" spans="1:14" x14ac:dyDescent="0.35">
      <c r="A67" s="51" t="s">
        <v>844</v>
      </c>
      <c r="B67" s="51" t="s">
        <v>527</v>
      </c>
      <c r="C67" s="129" t="s">
        <v>81</v>
      </c>
      <c r="G67" s="51"/>
      <c r="H67"/>
      <c r="N67" s="51"/>
    </row>
    <row r="68" spans="1:14" x14ac:dyDescent="0.35">
      <c r="A68" s="51" t="s">
        <v>845</v>
      </c>
      <c r="B68" s="51" t="s">
        <v>529</v>
      </c>
      <c r="C68" s="129" t="s">
        <v>81</v>
      </c>
      <c r="G68" s="51"/>
      <c r="H68"/>
      <c r="N68" s="51"/>
    </row>
    <row r="69" spans="1:14" x14ac:dyDescent="0.35">
      <c r="A69" s="51" t="s">
        <v>846</v>
      </c>
      <c r="B69" s="51" t="s">
        <v>531</v>
      </c>
      <c r="C69" s="129" t="s">
        <v>81</v>
      </c>
      <c r="G69" s="51"/>
      <c r="H69"/>
      <c r="N69" s="51"/>
    </row>
    <row r="70" spans="1:14" x14ac:dyDescent="0.35">
      <c r="A70" s="51" t="s">
        <v>847</v>
      </c>
      <c r="B70" s="51" t="s">
        <v>533</v>
      </c>
      <c r="C70" s="129" t="s">
        <v>81</v>
      </c>
      <c r="G70" s="51"/>
      <c r="H70"/>
      <c r="N70" s="51"/>
    </row>
    <row r="71" spans="1:14" x14ac:dyDescent="0.35">
      <c r="A71" s="51" t="s">
        <v>848</v>
      </c>
      <c r="B71" s="51" t="s">
        <v>535</v>
      </c>
      <c r="C71" s="129" t="s">
        <v>81</v>
      </c>
      <c r="G71" s="51"/>
      <c r="H71"/>
      <c r="N71" s="51"/>
    </row>
    <row r="72" spans="1:14" x14ac:dyDescent="0.35">
      <c r="A72" s="51" t="s">
        <v>849</v>
      </c>
      <c r="B72" s="51" t="s">
        <v>537</v>
      </c>
      <c r="C72" s="129" t="s">
        <v>81</v>
      </c>
      <c r="G72" s="51"/>
      <c r="H72"/>
      <c r="N72" s="51"/>
    </row>
    <row r="73" spans="1:14" x14ac:dyDescent="0.35">
      <c r="A73" s="51" t="s">
        <v>850</v>
      </c>
      <c r="B73" s="51" t="s">
        <v>539</v>
      </c>
      <c r="C73" s="129" t="s">
        <v>81</v>
      </c>
      <c r="G73" s="51"/>
      <c r="H73"/>
      <c r="N73" s="51"/>
    </row>
    <row r="74" spans="1:14" x14ac:dyDescent="0.35">
      <c r="A74" s="51" t="s">
        <v>851</v>
      </c>
      <c r="B74" s="51" t="s">
        <v>541</v>
      </c>
      <c r="C74" s="129" t="s">
        <v>81</v>
      </c>
      <c r="G74" s="51"/>
      <c r="H74"/>
      <c r="N74" s="51"/>
    </row>
    <row r="75" spans="1:14" x14ac:dyDescent="0.35">
      <c r="A75" s="51" t="s">
        <v>852</v>
      </c>
      <c r="B75" s="51" t="s">
        <v>543</v>
      </c>
      <c r="C75" s="129" t="s">
        <v>81</v>
      </c>
      <c r="G75" s="51"/>
      <c r="H75"/>
      <c r="N75" s="51"/>
    </row>
    <row r="76" spans="1:14" x14ac:dyDescent="0.35">
      <c r="A76" s="51" t="s">
        <v>853</v>
      </c>
      <c r="B76" s="51" t="s">
        <v>6</v>
      </c>
      <c r="C76" s="129" t="s">
        <v>81</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t="s">
        <v>81</v>
      </c>
      <c r="G78" s="51"/>
      <c r="H78"/>
      <c r="N78" s="51"/>
    </row>
    <row r="79" spans="1:14" x14ac:dyDescent="0.35">
      <c r="A79" s="51" t="s">
        <v>856</v>
      </c>
      <c r="B79" s="51" t="s">
        <v>551</v>
      </c>
      <c r="C79" s="129" t="s">
        <v>81</v>
      </c>
      <c r="G79" s="51"/>
      <c r="H79"/>
      <c r="N79" s="51"/>
    </row>
    <row r="80" spans="1:14" x14ac:dyDescent="0.35">
      <c r="A80" s="51" t="s">
        <v>857</v>
      </c>
      <c r="B80" s="51" t="s">
        <v>2</v>
      </c>
      <c r="C80" s="129" t="s">
        <v>81</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t="s">
        <v>81</v>
      </c>
      <c r="G82" s="51"/>
      <c r="H82"/>
      <c r="I82" s="68"/>
      <c r="N82" s="51"/>
    </row>
    <row r="83" spans="1:14" x14ac:dyDescent="0.35">
      <c r="A83" s="51" t="s">
        <v>860</v>
      </c>
      <c r="B83" s="51" t="s">
        <v>546</v>
      </c>
      <c r="C83" s="129" t="s">
        <v>81</v>
      </c>
      <c r="G83" s="51"/>
      <c r="H83"/>
      <c r="I83" s="68"/>
      <c r="N83" s="51"/>
    </row>
    <row r="84" spans="1:14" x14ac:dyDescent="0.35">
      <c r="A84" s="51" t="s">
        <v>861</v>
      </c>
      <c r="B84" s="68" t="s">
        <v>312</v>
      </c>
      <c r="C84" s="129" t="s">
        <v>81</v>
      </c>
      <c r="G84" s="51"/>
      <c r="H84"/>
      <c r="I84" s="68"/>
      <c r="N84" s="51"/>
    </row>
    <row r="85" spans="1:14" x14ac:dyDescent="0.35">
      <c r="A85" s="51" t="s">
        <v>862</v>
      </c>
      <c r="B85" s="68" t="s">
        <v>314</v>
      </c>
      <c r="C85" s="129" t="s">
        <v>81</v>
      </c>
      <c r="G85" s="51"/>
      <c r="H85"/>
      <c r="I85" s="68"/>
      <c r="N85" s="51"/>
    </row>
    <row r="86" spans="1:14" x14ac:dyDescent="0.35">
      <c r="A86" s="51" t="s">
        <v>863</v>
      </c>
      <c r="B86" s="68" t="s">
        <v>12</v>
      </c>
      <c r="C86" s="129" t="s">
        <v>81</v>
      </c>
      <c r="G86" s="51"/>
      <c r="H86"/>
      <c r="I86" s="68"/>
      <c r="N86" s="51"/>
    </row>
    <row r="87" spans="1:14" x14ac:dyDescent="0.35">
      <c r="A87" s="51" t="s">
        <v>864</v>
      </c>
      <c r="B87" s="68" t="s">
        <v>317</v>
      </c>
      <c r="C87" s="129" t="s">
        <v>81</v>
      </c>
      <c r="G87" s="51"/>
      <c r="H87"/>
      <c r="I87" s="68"/>
      <c r="N87" s="51"/>
    </row>
    <row r="88" spans="1:14" x14ac:dyDescent="0.35">
      <c r="A88" s="51" t="s">
        <v>865</v>
      </c>
      <c r="B88" s="68" t="s">
        <v>319</v>
      </c>
      <c r="C88" s="129" t="s">
        <v>81</v>
      </c>
      <c r="G88" s="51"/>
      <c r="H88"/>
      <c r="I88" s="68"/>
      <c r="N88" s="51"/>
    </row>
    <row r="89" spans="1:14" x14ac:dyDescent="0.35">
      <c r="A89" s="51" t="s">
        <v>866</v>
      </c>
      <c r="B89" s="68" t="s">
        <v>321</v>
      </c>
      <c r="C89" s="129" t="s">
        <v>81</v>
      </c>
      <c r="G89" s="51"/>
      <c r="H89"/>
      <c r="I89" s="68"/>
      <c r="N89" s="51"/>
    </row>
    <row r="90" spans="1:14" x14ac:dyDescent="0.35">
      <c r="A90" s="51" t="s">
        <v>867</v>
      </c>
      <c r="B90" s="68" t="s">
        <v>323</v>
      </c>
      <c r="C90" s="129" t="s">
        <v>81</v>
      </c>
      <c r="G90" s="51"/>
      <c r="H90"/>
      <c r="I90" s="68"/>
      <c r="N90" s="51"/>
    </row>
    <row r="91" spans="1:14" x14ac:dyDescent="0.35">
      <c r="A91" s="51" t="s">
        <v>868</v>
      </c>
      <c r="B91" s="68" t="s">
        <v>325</v>
      </c>
      <c r="C91" s="129" t="s">
        <v>81</v>
      </c>
      <c r="G91" s="51"/>
      <c r="H91"/>
      <c r="I91" s="68"/>
      <c r="N91" s="51"/>
    </row>
    <row r="92" spans="1:14" x14ac:dyDescent="0.35">
      <c r="A92" s="51" t="s">
        <v>869</v>
      </c>
      <c r="B92" s="68" t="s">
        <v>138</v>
      </c>
      <c r="C92" s="129" t="s">
        <v>81</v>
      </c>
      <c r="G92" s="51"/>
      <c r="H92"/>
      <c r="I92" s="68"/>
      <c r="N92" s="51"/>
    </row>
    <row r="93" spans="1:14" outlineLevel="1" x14ac:dyDescent="0.35">
      <c r="A93" s="51" t="s">
        <v>870</v>
      </c>
      <c r="B93" s="80" t="s">
        <v>142</v>
      </c>
      <c r="C93" s="129"/>
      <c r="G93" s="51"/>
      <c r="H93"/>
      <c r="I93" s="68"/>
      <c r="N93" s="51"/>
    </row>
    <row r="94" spans="1:14" outlineLevel="1" x14ac:dyDescent="0.35">
      <c r="A94" s="51" t="s">
        <v>871</v>
      </c>
      <c r="B94" s="80" t="s">
        <v>142</v>
      </c>
      <c r="C94" s="129"/>
      <c r="G94" s="51"/>
      <c r="H94"/>
      <c r="I94" s="68"/>
      <c r="N94" s="51"/>
    </row>
    <row r="95" spans="1:14" outlineLevel="1" x14ac:dyDescent="0.35">
      <c r="A95" s="51" t="s">
        <v>872</v>
      </c>
      <c r="B95" s="80" t="s">
        <v>142</v>
      </c>
      <c r="C95" s="129"/>
      <c r="G95" s="51"/>
      <c r="H95"/>
      <c r="I95" s="68"/>
      <c r="N95" s="51"/>
    </row>
    <row r="96" spans="1:14" outlineLevel="1" x14ac:dyDescent="0.35">
      <c r="A96" s="51" t="s">
        <v>873</v>
      </c>
      <c r="B96" s="80" t="s">
        <v>142</v>
      </c>
      <c r="C96" s="129"/>
      <c r="G96" s="51"/>
      <c r="H96"/>
      <c r="I96" s="68"/>
      <c r="N96" s="51"/>
    </row>
    <row r="97" spans="1:14" outlineLevel="1" x14ac:dyDescent="0.35">
      <c r="A97" s="51" t="s">
        <v>874</v>
      </c>
      <c r="B97" s="80" t="s">
        <v>142</v>
      </c>
      <c r="C97" s="129"/>
      <c r="G97" s="51"/>
      <c r="H97"/>
      <c r="I97" s="68"/>
      <c r="N97" s="51"/>
    </row>
    <row r="98" spans="1:14" outlineLevel="1" x14ac:dyDescent="0.35">
      <c r="A98" s="51" t="s">
        <v>875</v>
      </c>
      <c r="B98" s="80" t="s">
        <v>142</v>
      </c>
      <c r="C98" s="129"/>
      <c r="G98" s="51"/>
      <c r="H98"/>
      <c r="I98" s="68"/>
      <c r="N98" s="51"/>
    </row>
    <row r="99" spans="1:14" outlineLevel="1" x14ac:dyDescent="0.35">
      <c r="A99" s="51" t="s">
        <v>876</v>
      </c>
      <c r="B99" s="80" t="s">
        <v>142</v>
      </c>
      <c r="C99" s="129"/>
      <c r="G99" s="51"/>
      <c r="H99"/>
      <c r="I99" s="68"/>
      <c r="N99" s="51"/>
    </row>
    <row r="100" spans="1:14" outlineLevel="1" x14ac:dyDescent="0.35">
      <c r="A100" s="51" t="s">
        <v>877</v>
      </c>
      <c r="B100" s="80" t="s">
        <v>142</v>
      </c>
      <c r="C100" s="129"/>
      <c r="G100" s="51"/>
      <c r="H100"/>
      <c r="I100" s="68"/>
      <c r="N100" s="51"/>
    </row>
    <row r="101" spans="1:14" outlineLevel="1" x14ac:dyDescent="0.35">
      <c r="A101" s="51" t="s">
        <v>878</v>
      </c>
      <c r="B101" s="80" t="s">
        <v>142</v>
      </c>
      <c r="C101" s="129"/>
      <c r="G101" s="51"/>
      <c r="H101"/>
      <c r="I101" s="68"/>
      <c r="N101" s="51"/>
    </row>
    <row r="102" spans="1:14" outlineLevel="1" x14ac:dyDescent="0.35">
      <c r="A102" s="51" t="s">
        <v>879</v>
      </c>
      <c r="B102" s="80" t="s">
        <v>142</v>
      </c>
      <c r="C102" s="129"/>
      <c r="G102" s="51"/>
      <c r="H102"/>
      <c r="I102" s="68"/>
      <c r="N102" s="51"/>
    </row>
    <row r="103" spans="1:14" ht="15" customHeight="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574</v>
      </c>
      <c r="C104" s="129" t="s">
        <v>81</v>
      </c>
      <c r="G104" s="51"/>
      <c r="H104"/>
      <c r="I104" s="68"/>
      <c r="N104" s="51"/>
    </row>
    <row r="105" spans="1:14" x14ac:dyDescent="0.35">
      <c r="A105" s="51" t="s">
        <v>881</v>
      </c>
      <c r="B105" s="68" t="s">
        <v>574</v>
      </c>
      <c r="C105" s="129" t="s">
        <v>81</v>
      </c>
      <c r="G105" s="51"/>
      <c r="H105"/>
      <c r="I105" s="68"/>
      <c r="N105" s="51"/>
    </row>
    <row r="106" spans="1:14" x14ac:dyDescent="0.35">
      <c r="A106" s="51" t="s">
        <v>882</v>
      </c>
      <c r="B106" s="68" t="s">
        <v>574</v>
      </c>
      <c r="C106" s="129" t="s">
        <v>81</v>
      </c>
      <c r="G106" s="51"/>
      <c r="H106"/>
      <c r="I106" s="68"/>
      <c r="N106" s="51"/>
    </row>
    <row r="107" spans="1:14" x14ac:dyDescent="0.35">
      <c r="A107" s="51" t="s">
        <v>883</v>
      </c>
      <c r="B107" s="68" t="s">
        <v>574</v>
      </c>
      <c r="C107" s="129" t="s">
        <v>81</v>
      </c>
      <c r="G107" s="51"/>
      <c r="H107"/>
      <c r="I107" s="68"/>
      <c r="N107" s="51"/>
    </row>
    <row r="108" spans="1:14" x14ac:dyDescent="0.35">
      <c r="A108" s="51" t="s">
        <v>884</v>
      </c>
      <c r="B108" s="68" t="s">
        <v>574</v>
      </c>
      <c r="C108" s="129" t="s">
        <v>81</v>
      </c>
      <c r="G108" s="51"/>
      <c r="H108"/>
      <c r="I108" s="68"/>
      <c r="N108" s="51"/>
    </row>
    <row r="109" spans="1:14" x14ac:dyDescent="0.35">
      <c r="A109" s="51" t="s">
        <v>885</v>
      </c>
      <c r="B109" s="68" t="s">
        <v>574</v>
      </c>
      <c r="C109" s="129" t="s">
        <v>81</v>
      </c>
      <c r="G109" s="51"/>
      <c r="H109"/>
      <c r="I109" s="68"/>
      <c r="N109" s="51"/>
    </row>
    <row r="110" spans="1:14" x14ac:dyDescent="0.35">
      <c r="A110" s="51" t="s">
        <v>886</v>
      </c>
      <c r="B110" s="68" t="s">
        <v>574</v>
      </c>
      <c r="C110" s="129" t="s">
        <v>81</v>
      </c>
      <c r="G110" s="51"/>
      <c r="H110"/>
      <c r="I110" s="68"/>
      <c r="N110" s="51"/>
    </row>
    <row r="111" spans="1:14" x14ac:dyDescent="0.35">
      <c r="A111" s="51" t="s">
        <v>887</v>
      </c>
      <c r="B111" s="68" t="s">
        <v>574</v>
      </c>
      <c r="C111" s="129" t="s">
        <v>81</v>
      </c>
      <c r="G111" s="51"/>
      <c r="H111"/>
      <c r="I111" s="68"/>
      <c r="N111" s="51"/>
    </row>
    <row r="112" spans="1:14" x14ac:dyDescent="0.35">
      <c r="A112" s="51" t="s">
        <v>888</v>
      </c>
      <c r="B112" s="68" t="s">
        <v>574</v>
      </c>
      <c r="C112" s="129" t="s">
        <v>81</v>
      </c>
      <c r="G112" s="51"/>
      <c r="H112"/>
      <c r="I112" s="68"/>
      <c r="N112" s="51"/>
    </row>
    <row r="113" spans="1:14" x14ac:dyDescent="0.35">
      <c r="A113" s="51" t="s">
        <v>889</v>
      </c>
      <c r="B113" s="68" t="s">
        <v>574</v>
      </c>
      <c r="C113" s="129" t="s">
        <v>81</v>
      </c>
      <c r="G113" s="51"/>
      <c r="H113"/>
      <c r="I113" s="68"/>
      <c r="N113" s="51"/>
    </row>
    <row r="114" spans="1:14" x14ac:dyDescent="0.35">
      <c r="A114" s="51" t="s">
        <v>890</v>
      </c>
      <c r="B114" s="68" t="s">
        <v>574</v>
      </c>
      <c r="C114" s="129" t="s">
        <v>81</v>
      </c>
      <c r="G114" s="51"/>
      <c r="H114"/>
      <c r="I114" s="68"/>
      <c r="N114" s="51"/>
    </row>
    <row r="115" spans="1:14" x14ac:dyDescent="0.35">
      <c r="A115" s="51" t="s">
        <v>891</v>
      </c>
      <c r="B115" s="68" t="s">
        <v>574</v>
      </c>
      <c r="C115" s="129" t="s">
        <v>81</v>
      </c>
      <c r="G115" s="51"/>
      <c r="H115"/>
      <c r="I115" s="68"/>
      <c r="N115" s="51"/>
    </row>
    <row r="116" spans="1:14" x14ac:dyDescent="0.35">
      <c r="A116" s="51" t="s">
        <v>892</v>
      </c>
      <c r="B116" s="68" t="s">
        <v>574</v>
      </c>
      <c r="C116" s="129" t="s">
        <v>81</v>
      </c>
      <c r="G116" s="51"/>
      <c r="H116"/>
      <c r="I116" s="68"/>
      <c r="N116" s="51"/>
    </row>
    <row r="117" spans="1:14" x14ac:dyDescent="0.35">
      <c r="A117" s="51" t="s">
        <v>893</v>
      </c>
      <c r="B117" s="68" t="s">
        <v>574</v>
      </c>
      <c r="C117" s="129" t="s">
        <v>81</v>
      </c>
      <c r="G117" s="51"/>
      <c r="H117"/>
      <c r="I117" s="68"/>
      <c r="N117" s="51"/>
    </row>
    <row r="118" spans="1:14" x14ac:dyDescent="0.35">
      <c r="A118" s="51" t="s">
        <v>894</v>
      </c>
      <c r="B118" s="68" t="s">
        <v>574</v>
      </c>
      <c r="C118" s="129" t="s">
        <v>81</v>
      </c>
      <c r="G118" s="51"/>
      <c r="H118"/>
      <c r="I118" s="68"/>
      <c r="N118" s="51"/>
    </row>
    <row r="119" spans="1:14" x14ac:dyDescent="0.35">
      <c r="A119" s="51" t="s">
        <v>895</v>
      </c>
      <c r="B119" s="68" t="s">
        <v>574</v>
      </c>
      <c r="C119" s="129" t="s">
        <v>81</v>
      </c>
      <c r="G119" s="51"/>
      <c r="H119"/>
      <c r="I119" s="68"/>
      <c r="N119" s="51"/>
    </row>
    <row r="120" spans="1:14" x14ac:dyDescent="0.35">
      <c r="A120" s="51" t="s">
        <v>896</v>
      </c>
      <c r="B120" s="68" t="s">
        <v>574</v>
      </c>
      <c r="C120" s="129" t="s">
        <v>81</v>
      </c>
      <c r="G120" s="51"/>
      <c r="H120"/>
      <c r="I120" s="68"/>
      <c r="N120" s="51"/>
    </row>
    <row r="121" spans="1:14" x14ac:dyDescent="0.35">
      <c r="A121" s="51" t="s">
        <v>897</v>
      </c>
      <c r="B121" s="68" t="s">
        <v>574</v>
      </c>
      <c r="C121" s="129" t="s">
        <v>81</v>
      </c>
      <c r="G121" s="51"/>
      <c r="H121"/>
      <c r="I121" s="68"/>
      <c r="N121" s="51"/>
    </row>
    <row r="122" spans="1:14" x14ac:dyDescent="0.35">
      <c r="A122" s="51" t="s">
        <v>898</v>
      </c>
      <c r="B122" s="68" t="s">
        <v>574</v>
      </c>
      <c r="C122" s="129" t="s">
        <v>81</v>
      </c>
      <c r="G122" s="51"/>
      <c r="H122"/>
      <c r="I122" s="68"/>
      <c r="N122" s="51"/>
    </row>
    <row r="123" spans="1:14" x14ac:dyDescent="0.35">
      <c r="A123" s="51" t="s">
        <v>899</v>
      </c>
      <c r="B123" s="68" t="s">
        <v>574</v>
      </c>
      <c r="C123" s="129" t="s">
        <v>81</v>
      </c>
      <c r="G123" s="51"/>
      <c r="H123"/>
      <c r="I123" s="68"/>
      <c r="N123" s="51"/>
    </row>
    <row r="124" spans="1:14" x14ac:dyDescent="0.35">
      <c r="A124" s="51" t="s">
        <v>900</v>
      </c>
      <c r="B124" s="68" t="s">
        <v>574</v>
      </c>
      <c r="C124" s="129" t="s">
        <v>81</v>
      </c>
      <c r="G124" s="51"/>
      <c r="H124"/>
      <c r="I124" s="68"/>
      <c r="N124" s="51"/>
    </row>
    <row r="125" spans="1:14" x14ac:dyDescent="0.35">
      <c r="A125" s="51" t="s">
        <v>901</v>
      </c>
      <c r="B125" s="68" t="s">
        <v>574</v>
      </c>
      <c r="C125" s="129" t="s">
        <v>81</v>
      </c>
      <c r="G125" s="51"/>
      <c r="H125"/>
      <c r="I125" s="68"/>
      <c r="N125" s="51"/>
    </row>
    <row r="126" spans="1:14" x14ac:dyDescent="0.35">
      <c r="A126" s="51" t="s">
        <v>902</v>
      </c>
      <c r="B126" s="68" t="s">
        <v>574</v>
      </c>
      <c r="C126" s="129" t="s">
        <v>81</v>
      </c>
      <c r="G126" s="51"/>
      <c r="H126"/>
      <c r="I126" s="68"/>
      <c r="N126" s="51"/>
    </row>
    <row r="127" spans="1:14" x14ac:dyDescent="0.35">
      <c r="A127" s="51" t="s">
        <v>903</v>
      </c>
      <c r="B127" s="68" t="s">
        <v>574</v>
      </c>
      <c r="C127" s="129" t="s">
        <v>81</v>
      </c>
      <c r="G127" s="51"/>
      <c r="H127"/>
      <c r="I127" s="68"/>
      <c r="N127" s="51"/>
    </row>
    <row r="128" spans="1:14"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t="s">
        <v>81</v>
      </c>
      <c r="D130"/>
      <c r="E130"/>
      <c r="F130"/>
      <c r="G130"/>
      <c r="H130"/>
      <c r="K130"/>
      <c r="L130"/>
      <c r="M130"/>
      <c r="N130"/>
    </row>
    <row r="131" spans="1:14" x14ac:dyDescent="0.35">
      <c r="A131" s="51" t="s">
        <v>906</v>
      </c>
      <c r="B131" s="51" t="s">
        <v>609</v>
      </c>
      <c r="C131" s="129" t="s">
        <v>81</v>
      </c>
      <c r="D131"/>
      <c r="E131"/>
      <c r="F131"/>
      <c r="G131"/>
      <c r="H131"/>
      <c r="K131"/>
      <c r="L131"/>
      <c r="M131"/>
      <c r="N131"/>
    </row>
    <row r="132" spans="1:14" x14ac:dyDescent="0.35">
      <c r="A132" s="51" t="s">
        <v>907</v>
      </c>
      <c r="B132" s="51" t="s">
        <v>138</v>
      </c>
      <c r="C132" s="129" t="s">
        <v>81</v>
      </c>
      <c r="D132"/>
      <c r="E132"/>
      <c r="F132"/>
      <c r="G132"/>
      <c r="H132"/>
      <c r="K132"/>
      <c r="L132"/>
      <c r="M132"/>
      <c r="N132"/>
    </row>
    <row r="133" spans="1:14" outlineLevel="1" x14ac:dyDescent="0.35">
      <c r="A133" s="51" t="s">
        <v>908</v>
      </c>
      <c r="C133" s="129"/>
      <c r="D133"/>
      <c r="E133"/>
      <c r="F133"/>
      <c r="G133"/>
      <c r="H133"/>
      <c r="K133"/>
      <c r="L133"/>
      <c r="M133"/>
      <c r="N133"/>
    </row>
    <row r="134" spans="1:14" outlineLevel="1" x14ac:dyDescent="0.35">
      <c r="A134" s="51" t="s">
        <v>909</v>
      </c>
      <c r="C134" s="129"/>
      <c r="D134"/>
      <c r="E134"/>
      <c r="F134"/>
      <c r="G134"/>
      <c r="H134"/>
      <c r="K134"/>
      <c r="L134"/>
      <c r="M134"/>
      <c r="N134"/>
    </row>
    <row r="135" spans="1:14" outlineLevel="1" x14ac:dyDescent="0.35">
      <c r="A135" s="51" t="s">
        <v>910</v>
      </c>
      <c r="C135" s="129"/>
      <c r="D135"/>
      <c r="E135"/>
      <c r="F135"/>
      <c r="G135"/>
      <c r="H135"/>
      <c r="K135"/>
      <c r="L135"/>
      <c r="M135"/>
      <c r="N135"/>
    </row>
    <row r="136" spans="1:14" outlineLevel="1" x14ac:dyDescent="0.35">
      <c r="A136" s="51" t="s">
        <v>911</v>
      </c>
      <c r="C136" s="129"/>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t="s">
        <v>81</v>
      </c>
      <c r="D138" s="97"/>
      <c r="E138" s="97"/>
      <c r="F138" s="88"/>
      <c r="G138" s="76"/>
      <c r="H138"/>
      <c r="K138" s="97"/>
      <c r="L138" s="97"/>
      <c r="M138" s="88"/>
      <c r="N138" s="76"/>
    </row>
    <row r="139" spans="1:14" x14ac:dyDescent="0.35">
      <c r="A139" s="51" t="s">
        <v>913</v>
      </c>
      <c r="B139" s="51" t="s">
        <v>621</v>
      </c>
      <c r="C139" s="129" t="s">
        <v>81</v>
      </c>
      <c r="D139" s="97"/>
      <c r="E139" s="97"/>
      <c r="F139" s="88"/>
      <c r="G139" s="76"/>
      <c r="H139"/>
      <c r="K139" s="97"/>
      <c r="L139" s="97"/>
      <c r="M139" s="88"/>
      <c r="N139" s="76"/>
    </row>
    <row r="140" spans="1:14" x14ac:dyDescent="0.35">
      <c r="A140" s="51" t="s">
        <v>914</v>
      </c>
      <c r="B140" s="51" t="s">
        <v>138</v>
      </c>
      <c r="C140" s="129" t="s">
        <v>81</v>
      </c>
      <c r="D140" s="97"/>
      <c r="E140" s="97"/>
      <c r="F140" s="88"/>
      <c r="G140" s="76"/>
      <c r="H140"/>
      <c r="K140" s="97"/>
      <c r="L140" s="97"/>
      <c r="M140" s="88"/>
      <c r="N140" s="76"/>
    </row>
    <row r="141" spans="1:14" outlineLevel="1" x14ac:dyDescent="0.35">
      <c r="A141" s="51" t="s">
        <v>915</v>
      </c>
      <c r="C141" s="129"/>
      <c r="D141" s="97"/>
      <c r="E141" s="97"/>
      <c r="F141" s="88"/>
      <c r="G141" s="76"/>
      <c r="H141"/>
      <c r="K141" s="97"/>
      <c r="L141" s="97"/>
      <c r="M141" s="88"/>
      <c r="N141" s="76"/>
    </row>
    <row r="142" spans="1:14" outlineLevel="1" x14ac:dyDescent="0.35">
      <c r="A142" s="51" t="s">
        <v>916</v>
      </c>
      <c r="C142" s="129"/>
      <c r="D142" s="97"/>
      <c r="E142" s="97"/>
      <c r="F142" s="88"/>
      <c r="G142" s="76"/>
      <c r="H142"/>
      <c r="K142" s="97"/>
      <c r="L142" s="97"/>
      <c r="M142" s="88"/>
      <c r="N142" s="76"/>
    </row>
    <row r="143" spans="1:14" outlineLevel="1" x14ac:dyDescent="0.35">
      <c r="A143" s="51" t="s">
        <v>917</v>
      </c>
      <c r="C143" s="129"/>
      <c r="D143" s="97"/>
      <c r="E143" s="97"/>
      <c r="F143" s="88"/>
      <c r="G143" s="76"/>
      <c r="H143"/>
      <c r="K143" s="97"/>
      <c r="L143" s="97"/>
      <c r="M143" s="88"/>
      <c r="N143" s="76"/>
    </row>
    <row r="144" spans="1:14" outlineLevel="1" x14ac:dyDescent="0.35">
      <c r="A144" s="51" t="s">
        <v>918</v>
      </c>
      <c r="C144" s="129"/>
      <c r="D144" s="97"/>
      <c r="E144" s="97"/>
      <c r="F144" s="88"/>
      <c r="G144" s="76"/>
      <c r="H144"/>
      <c r="K144" s="97"/>
      <c r="L144" s="97"/>
      <c r="M144" s="88"/>
      <c r="N144" s="76"/>
    </row>
    <row r="145" spans="1:14" outlineLevel="1" x14ac:dyDescent="0.35">
      <c r="A145" s="51" t="s">
        <v>919</v>
      </c>
      <c r="C145" s="129"/>
      <c r="D145" s="97"/>
      <c r="E145" s="97"/>
      <c r="F145" s="88"/>
      <c r="G145" s="76"/>
      <c r="H145"/>
      <c r="K145" s="97"/>
      <c r="L145" s="97"/>
      <c r="M145" s="88"/>
      <c r="N145" s="76"/>
    </row>
    <row r="146" spans="1:14" outlineLevel="1" x14ac:dyDescent="0.35">
      <c r="A146" s="51" t="s">
        <v>920</v>
      </c>
      <c r="C146" s="129"/>
      <c r="D146" s="97"/>
      <c r="E146" s="97"/>
      <c r="F146" s="88"/>
      <c r="G146" s="76"/>
      <c r="H146"/>
      <c r="K146" s="97"/>
      <c r="L146" s="97"/>
      <c r="M146" s="88"/>
      <c r="N146" s="76"/>
    </row>
    <row r="147" spans="1:14"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t="s">
        <v>81</v>
      </c>
      <c r="D148" s="97"/>
      <c r="E148" s="97"/>
      <c r="F148" s="139" t="str">
        <f>IF($C$152=0,"",IF(C148="[for completion]","",C148/$C$152))</f>
        <v/>
      </c>
      <c r="G148" s="76"/>
      <c r="H148"/>
      <c r="I148" s="68"/>
      <c r="K148" s="97"/>
      <c r="L148" s="97"/>
      <c r="M148" s="77"/>
      <c r="N148" s="76"/>
    </row>
    <row r="149" spans="1:14" x14ac:dyDescent="0.35">
      <c r="A149" s="51" t="s">
        <v>924</v>
      </c>
      <c r="B149" s="68" t="s">
        <v>925</v>
      </c>
      <c r="C149" s="132" t="s">
        <v>81</v>
      </c>
      <c r="D149" s="97"/>
      <c r="E149" s="97"/>
      <c r="F149" s="139" t="str">
        <f>IF($C$152=0,"",IF(C149="[for completion]","",C149/$C$152))</f>
        <v/>
      </c>
      <c r="G149" s="76"/>
      <c r="H149"/>
      <c r="I149" s="68"/>
      <c r="K149" s="97"/>
      <c r="L149" s="97"/>
      <c r="M149" s="77"/>
      <c r="N149" s="76"/>
    </row>
    <row r="150" spans="1:14" x14ac:dyDescent="0.35">
      <c r="A150" s="51" t="s">
        <v>926</v>
      </c>
      <c r="B150" s="68" t="s">
        <v>927</v>
      </c>
      <c r="C150" s="132" t="s">
        <v>81</v>
      </c>
      <c r="D150" s="97"/>
      <c r="E150" s="97"/>
      <c r="F150" s="139" t="str">
        <f>IF($C$152=0,"",IF(C150="[for completion]","",C150/$C$152))</f>
        <v/>
      </c>
      <c r="G150" s="76"/>
      <c r="H150"/>
      <c r="I150" s="68"/>
      <c r="K150" s="97"/>
      <c r="L150" s="97"/>
      <c r="M150" s="77"/>
      <c r="N150" s="76"/>
    </row>
    <row r="151" spans="1:14" ht="15" customHeight="1" x14ac:dyDescent="0.35">
      <c r="A151" s="51" t="s">
        <v>928</v>
      </c>
      <c r="B151" s="68" t="s">
        <v>929</v>
      </c>
      <c r="C151" s="132" t="s">
        <v>81</v>
      </c>
      <c r="D151" s="97"/>
      <c r="E151" s="97"/>
      <c r="F151" s="139" t="str">
        <f>IF($C$152=0,"",IF(C151="[for completion]","",C151/$C$152))</f>
        <v/>
      </c>
      <c r="G151" s="76"/>
      <c r="H151"/>
      <c r="I151" s="68"/>
      <c r="K151" s="97"/>
      <c r="L151" s="97"/>
      <c r="M151" s="77"/>
      <c r="N151" s="76"/>
    </row>
    <row r="152" spans="1:14" ht="15" customHeight="1" x14ac:dyDescent="0.35">
      <c r="A152" s="51" t="s">
        <v>930</v>
      </c>
      <c r="B152" s="78" t="s">
        <v>140</v>
      </c>
      <c r="C152" s="134">
        <f>SUM(C148:C151)</f>
        <v>0</v>
      </c>
      <c r="D152" s="97"/>
      <c r="E152" s="97"/>
      <c r="F152" s="129">
        <f>SUM(F148:F151)</f>
        <v>0</v>
      </c>
      <c r="G152" s="76"/>
      <c r="H152"/>
      <c r="I152" s="68"/>
      <c r="K152" s="97"/>
      <c r="L152" s="97"/>
      <c r="M152" s="77"/>
      <c r="N152" s="76"/>
    </row>
    <row r="153" spans="1:14" ht="15" customHeight="1" outlineLevel="1" x14ac:dyDescent="0.35">
      <c r="A153" s="51" t="s">
        <v>931</v>
      </c>
      <c r="B153" s="80" t="s">
        <v>932</v>
      </c>
      <c r="D153" s="97"/>
      <c r="E153" s="97"/>
      <c r="F153" s="139" t="str">
        <f>IF($C$152=0,"",IF(C153="[for completion]","",C153/$C$152))</f>
        <v/>
      </c>
      <c r="G153" s="76"/>
      <c r="H153"/>
      <c r="I153" s="68"/>
      <c r="K153" s="97"/>
      <c r="L153" s="97"/>
      <c r="M153" s="77"/>
      <c r="N153" s="76"/>
    </row>
    <row r="154" spans="1:14" ht="15" customHeight="1" outlineLevel="1" x14ac:dyDescent="0.35">
      <c r="A154" s="51" t="s">
        <v>933</v>
      </c>
      <c r="B154" s="80" t="s">
        <v>934</v>
      </c>
      <c r="D154" s="97"/>
      <c r="E154" s="97"/>
      <c r="F154" s="139" t="str">
        <f t="shared" ref="F154:F159" si="2">IF($C$152=0,"",IF(C154="[for completion]","",C154/$C$152))</f>
        <v/>
      </c>
      <c r="G154" s="76"/>
      <c r="H154"/>
      <c r="I154" s="68"/>
      <c r="K154" s="97"/>
      <c r="L154" s="97"/>
      <c r="M154" s="77"/>
      <c r="N154" s="76"/>
    </row>
    <row r="155" spans="1:14" ht="15" customHeight="1" outlineLevel="1" x14ac:dyDescent="0.35">
      <c r="A155" s="51" t="s">
        <v>935</v>
      </c>
      <c r="B155" s="80" t="s">
        <v>936</v>
      </c>
      <c r="D155" s="97"/>
      <c r="E155" s="97"/>
      <c r="F155" s="139" t="str">
        <f t="shared" si="2"/>
        <v/>
      </c>
      <c r="G155" s="76"/>
      <c r="H155"/>
      <c r="I155" s="68"/>
      <c r="K155" s="97"/>
      <c r="L155" s="97"/>
      <c r="M155" s="77"/>
      <c r="N155" s="76"/>
    </row>
    <row r="156" spans="1:14" ht="15" customHeight="1" outlineLevel="1" x14ac:dyDescent="0.35">
      <c r="A156" s="51" t="s">
        <v>937</v>
      </c>
      <c r="B156" s="80" t="s">
        <v>938</v>
      </c>
      <c r="D156" s="97"/>
      <c r="E156" s="97"/>
      <c r="F156" s="139" t="str">
        <f t="shared" si="2"/>
        <v/>
      </c>
      <c r="G156" s="76"/>
      <c r="H156"/>
      <c r="I156" s="68"/>
      <c r="K156" s="97"/>
      <c r="L156" s="97"/>
      <c r="M156" s="77"/>
      <c r="N156" s="76"/>
    </row>
    <row r="157" spans="1:14" ht="15" customHeight="1" outlineLevel="1" x14ac:dyDescent="0.35">
      <c r="A157" s="51" t="s">
        <v>939</v>
      </c>
      <c r="B157" s="80" t="s">
        <v>940</v>
      </c>
      <c r="D157" s="97"/>
      <c r="E157" s="97"/>
      <c r="F157" s="139" t="str">
        <f t="shared" si="2"/>
        <v/>
      </c>
      <c r="G157" s="76"/>
      <c r="H157"/>
      <c r="I157" s="68"/>
      <c r="K157" s="97"/>
      <c r="L157" s="97"/>
      <c r="M157" s="77"/>
      <c r="N157" s="76"/>
    </row>
    <row r="158" spans="1:14" ht="15" customHeight="1" outlineLevel="1" x14ac:dyDescent="0.35">
      <c r="A158" s="51" t="s">
        <v>941</v>
      </c>
      <c r="B158" s="80" t="s">
        <v>942</v>
      </c>
      <c r="D158" s="97"/>
      <c r="E158" s="97"/>
      <c r="F158" s="139" t="str">
        <f t="shared" si="2"/>
        <v/>
      </c>
      <c r="G158" s="76"/>
      <c r="H158"/>
      <c r="I158" s="68"/>
      <c r="K158" s="97"/>
      <c r="L158" s="97"/>
      <c r="M158" s="77"/>
      <c r="N158" s="76"/>
    </row>
    <row r="159" spans="1:14" ht="15" customHeight="1" outlineLevel="1" x14ac:dyDescent="0.35">
      <c r="A159" s="51" t="s">
        <v>943</v>
      </c>
      <c r="B159" s="80" t="s">
        <v>944</v>
      </c>
      <c r="D159" s="97"/>
      <c r="E159" s="97"/>
      <c r="F159" s="139" t="str">
        <f t="shared" si="2"/>
        <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t="s">
        <v>81</v>
      </c>
      <c r="D167"/>
      <c r="E167" s="49"/>
      <c r="F167" s="49"/>
      <c r="G167"/>
      <c r="H167"/>
      <c r="K167"/>
      <c r="L167" s="49"/>
      <c r="M167" s="49"/>
      <c r="N167"/>
    </row>
    <row r="168" spans="1:14" outlineLevel="1" x14ac:dyDescent="0.35">
      <c r="A168" s="51" t="s">
        <v>953</v>
      </c>
      <c r="B168" s="121" t="s">
        <v>2008</v>
      </c>
      <c r="C168" s="127" t="s">
        <v>81</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t="s">
        <v>81</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119"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180" t="s">
        <v>2091</v>
      </c>
    </row>
    <row r="2" spans="1:7" ht="15" thickBot="1" x14ac:dyDescent="0.4">
      <c r="A2" s="49"/>
      <c r="B2" s="49"/>
      <c r="C2" s="49"/>
      <c r="D2" s="49"/>
      <c r="E2" s="49"/>
      <c r="F2" s="49"/>
    </row>
    <row r="3" spans="1:7" ht="19" thickBot="1" x14ac:dyDescent="0.4">
      <c r="A3" s="52"/>
      <c r="B3" s="53" t="s">
        <v>70</v>
      </c>
      <c r="C3" s="54" t="s">
        <v>71</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81</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81</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81</v>
      </c>
      <c r="D27" s="94"/>
      <c r="F27" s="94"/>
      <c r="G27" s="51"/>
    </row>
    <row r="28" spans="1:7" x14ac:dyDescent="0.35">
      <c r="A28" s="51" t="s">
        <v>990</v>
      </c>
      <c r="B28" s="51" t="s">
        <v>497</v>
      </c>
      <c r="C28" s="129" t="s">
        <v>81</v>
      </c>
      <c r="D28" s="94"/>
      <c r="F28" s="94"/>
      <c r="G28" s="51"/>
    </row>
    <row r="29" spans="1:7" x14ac:dyDescent="0.35">
      <c r="A29" s="51" t="s">
        <v>991</v>
      </c>
      <c r="B29" s="51" t="s">
        <v>499</v>
      </c>
      <c r="C29" s="129" t="s">
        <v>81</v>
      </c>
      <c r="D29" s="94"/>
      <c r="F29" s="94"/>
      <c r="G29" s="51"/>
    </row>
    <row r="30" spans="1:7" x14ac:dyDescent="0.35">
      <c r="A30" s="51" t="s">
        <v>992</v>
      </c>
      <c r="B30" s="51" t="s">
        <v>501</v>
      </c>
      <c r="C30" s="129" t="s">
        <v>81</v>
      </c>
      <c r="D30" s="94"/>
      <c r="F30" s="94"/>
      <c r="G30" s="51"/>
    </row>
    <row r="31" spans="1:7" x14ac:dyDescent="0.35">
      <c r="A31" s="51" t="s">
        <v>993</v>
      </c>
      <c r="B31" s="51" t="s">
        <v>503</v>
      </c>
      <c r="C31" s="129" t="s">
        <v>81</v>
      </c>
      <c r="D31" s="94"/>
      <c r="F31" s="94"/>
      <c r="G31" s="51"/>
    </row>
    <row r="32" spans="1:7" x14ac:dyDescent="0.35">
      <c r="A32" s="51" t="s">
        <v>994</v>
      </c>
      <c r="B32" s="51" t="s">
        <v>1774</v>
      </c>
      <c r="C32" s="129" t="s">
        <v>81</v>
      </c>
      <c r="D32" s="94"/>
      <c r="F32" s="94"/>
      <c r="G32" s="51"/>
    </row>
    <row r="33" spans="1:7" x14ac:dyDescent="0.35">
      <c r="A33" s="51" t="s">
        <v>995</v>
      </c>
      <c r="B33" s="51" t="s">
        <v>506</v>
      </c>
      <c r="C33" s="129" t="s">
        <v>81</v>
      </c>
      <c r="D33" s="94"/>
      <c r="F33" s="94"/>
      <c r="G33" s="51"/>
    </row>
    <row r="34" spans="1:7" x14ac:dyDescent="0.35">
      <c r="A34" s="51" t="s">
        <v>996</v>
      </c>
      <c r="B34" s="51" t="s">
        <v>508</v>
      </c>
      <c r="C34" s="129" t="s">
        <v>81</v>
      </c>
      <c r="D34" s="94"/>
      <c r="F34" s="94"/>
      <c r="G34" s="51"/>
    </row>
    <row r="35" spans="1:7" x14ac:dyDescent="0.35">
      <c r="A35" s="51" t="s">
        <v>997</v>
      </c>
      <c r="B35" s="51" t="s">
        <v>510</v>
      </c>
      <c r="C35" s="129" t="s">
        <v>81</v>
      </c>
      <c r="D35" s="94"/>
      <c r="F35" s="94"/>
      <c r="G35" s="51"/>
    </row>
    <row r="36" spans="1:7" x14ac:dyDescent="0.35">
      <c r="A36" s="51" t="s">
        <v>998</v>
      </c>
      <c r="B36" s="51" t="s">
        <v>512</v>
      </c>
      <c r="C36" s="129" t="s">
        <v>81</v>
      </c>
      <c r="D36" s="94"/>
      <c r="F36" s="94"/>
      <c r="G36" s="51"/>
    </row>
    <row r="37" spans="1:7" x14ac:dyDescent="0.35">
      <c r="A37" s="51" t="s">
        <v>999</v>
      </c>
      <c r="B37" s="51" t="s">
        <v>514</v>
      </c>
      <c r="C37" s="129" t="s">
        <v>81</v>
      </c>
      <c r="D37" s="94"/>
      <c r="F37" s="94"/>
      <c r="G37" s="51"/>
    </row>
    <row r="38" spans="1:7" x14ac:dyDescent="0.35">
      <c r="A38" s="51" t="s">
        <v>1000</v>
      </c>
      <c r="B38" s="51" t="s">
        <v>516</v>
      </c>
      <c r="C38" s="129" t="s">
        <v>81</v>
      </c>
      <c r="D38" s="94"/>
      <c r="F38" s="94"/>
      <c r="G38" s="51"/>
    </row>
    <row r="39" spans="1:7" x14ac:dyDescent="0.35">
      <c r="A39" s="51" t="s">
        <v>1001</v>
      </c>
      <c r="B39" s="51" t="s">
        <v>518</v>
      </c>
      <c r="C39" s="129" t="s">
        <v>81</v>
      </c>
      <c r="D39" s="94"/>
      <c r="F39" s="94"/>
      <c r="G39" s="51"/>
    </row>
    <row r="40" spans="1:7" x14ac:dyDescent="0.35">
      <c r="A40" s="51" t="s">
        <v>1002</v>
      </c>
      <c r="B40" s="51" t="s">
        <v>520</v>
      </c>
      <c r="C40" s="129" t="s">
        <v>81</v>
      </c>
      <c r="D40" s="94"/>
      <c r="F40" s="94"/>
      <c r="G40" s="51"/>
    </row>
    <row r="41" spans="1:7" x14ac:dyDescent="0.35">
      <c r="A41" s="51" t="s">
        <v>1003</v>
      </c>
      <c r="B41" s="51" t="s">
        <v>522</v>
      </c>
      <c r="C41" s="129" t="s">
        <v>81</v>
      </c>
      <c r="D41" s="94"/>
      <c r="F41" s="94"/>
      <c r="G41" s="51"/>
    </row>
    <row r="42" spans="1:7" x14ac:dyDescent="0.35">
      <c r="A42" s="51" t="s">
        <v>1004</v>
      </c>
      <c r="B42" s="51" t="s">
        <v>3</v>
      </c>
      <c r="C42" s="129" t="s">
        <v>81</v>
      </c>
      <c r="D42" s="94"/>
      <c r="F42" s="94"/>
      <c r="G42" s="51"/>
    </row>
    <row r="43" spans="1:7" x14ac:dyDescent="0.35">
      <c r="A43" s="51" t="s">
        <v>1005</v>
      </c>
      <c r="B43" s="51" t="s">
        <v>525</v>
      </c>
      <c r="C43" s="129" t="s">
        <v>81</v>
      </c>
      <c r="D43" s="94"/>
      <c r="F43" s="94"/>
      <c r="G43" s="51"/>
    </row>
    <row r="44" spans="1:7" x14ac:dyDescent="0.35">
      <c r="A44" s="51" t="s">
        <v>1006</v>
      </c>
      <c r="B44" s="51" t="s">
        <v>527</v>
      </c>
      <c r="C44" s="129" t="s">
        <v>81</v>
      </c>
      <c r="D44" s="94"/>
      <c r="F44" s="94"/>
      <c r="G44" s="51"/>
    </row>
    <row r="45" spans="1:7" x14ac:dyDescent="0.35">
      <c r="A45" s="51" t="s">
        <v>1007</v>
      </c>
      <c r="B45" s="51" t="s">
        <v>529</v>
      </c>
      <c r="C45" s="129" t="s">
        <v>81</v>
      </c>
      <c r="D45" s="94"/>
      <c r="F45" s="94"/>
      <c r="G45" s="51"/>
    </row>
    <row r="46" spans="1:7" x14ac:dyDescent="0.35">
      <c r="A46" s="51" t="s">
        <v>1008</v>
      </c>
      <c r="B46" s="51" t="s">
        <v>531</v>
      </c>
      <c r="C46" s="129" t="s">
        <v>81</v>
      </c>
      <c r="D46" s="94"/>
      <c r="F46" s="94"/>
      <c r="G46" s="51"/>
    </row>
    <row r="47" spans="1:7" x14ac:dyDescent="0.35">
      <c r="A47" s="51" t="s">
        <v>1009</v>
      </c>
      <c r="B47" s="51" t="s">
        <v>533</v>
      </c>
      <c r="C47" s="129" t="s">
        <v>81</v>
      </c>
      <c r="D47" s="94"/>
      <c r="F47" s="94"/>
      <c r="G47" s="51"/>
    </row>
    <row r="48" spans="1:7" x14ac:dyDescent="0.35">
      <c r="A48" s="51" t="s">
        <v>1010</v>
      </c>
      <c r="B48" s="51" t="s">
        <v>535</v>
      </c>
      <c r="C48" s="129" t="s">
        <v>81</v>
      </c>
      <c r="D48" s="94"/>
      <c r="F48" s="94"/>
      <c r="G48" s="51"/>
    </row>
    <row r="49" spans="1:7" x14ac:dyDescent="0.35">
      <c r="A49" s="51" t="s">
        <v>1011</v>
      </c>
      <c r="B49" s="51" t="s">
        <v>537</v>
      </c>
      <c r="C49" s="129" t="s">
        <v>81</v>
      </c>
      <c r="D49" s="94"/>
      <c r="F49" s="94"/>
      <c r="G49" s="51"/>
    </row>
    <row r="50" spans="1:7" x14ac:dyDescent="0.35">
      <c r="A50" s="51" t="s">
        <v>1012</v>
      </c>
      <c r="B50" s="51" t="s">
        <v>539</v>
      </c>
      <c r="C50" s="129" t="s">
        <v>81</v>
      </c>
      <c r="D50" s="94"/>
      <c r="F50" s="94"/>
      <c r="G50" s="51"/>
    </row>
    <row r="51" spans="1:7" x14ac:dyDescent="0.35">
      <c r="A51" s="51" t="s">
        <v>1013</v>
      </c>
      <c r="B51" s="51" t="s">
        <v>541</v>
      </c>
      <c r="C51" s="129" t="s">
        <v>81</v>
      </c>
      <c r="D51" s="94"/>
      <c r="F51" s="94"/>
      <c r="G51" s="51"/>
    </row>
    <row r="52" spans="1:7" x14ac:dyDescent="0.35">
      <c r="A52" s="51" t="s">
        <v>1014</v>
      </c>
      <c r="B52" s="51" t="s">
        <v>543</v>
      </c>
      <c r="C52" s="129" t="s">
        <v>81</v>
      </c>
      <c r="D52" s="94"/>
      <c r="F52" s="94"/>
      <c r="G52" s="51"/>
    </row>
    <row r="53" spans="1:7" x14ac:dyDescent="0.35">
      <c r="A53" s="51" t="s">
        <v>1015</v>
      </c>
      <c r="B53" s="51" t="s">
        <v>6</v>
      </c>
      <c r="C53" s="129" t="s">
        <v>81</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81</v>
      </c>
      <c r="D55" s="94"/>
      <c r="F55" s="94"/>
      <c r="G55" s="51"/>
    </row>
    <row r="56" spans="1:7" x14ac:dyDescent="0.35">
      <c r="A56" s="51" t="s">
        <v>1018</v>
      </c>
      <c r="B56" s="51" t="s">
        <v>551</v>
      </c>
      <c r="C56" s="129" t="s">
        <v>81</v>
      </c>
      <c r="D56" s="94"/>
      <c r="F56" s="94"/>
      <c r="G56" s="51"/>
    </row>
    <row r="57" spans="1:7" x14ac:dyDescent="0.35">
      <c r="A57" s="51" t="s">
        <v>1019</v>
      </c>
      <c r="B57" s="51" t="s">
        <v>2</v>
      </c>
      <c r="C57" s="129" t="s">
        <v>81</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81</v>
      </c>
      <c r="D59" s="94"/>
      <c r="F59" s="94"/>
      <c r="G59" s="51"/>
    </row>
    <row r="60" spans="1:7" x14ac:dyDescent="0.35">
      <c r="A60" s="51" t="s">
        <v>1022</v>
      </c>
      <c r="B60" s="51" t="s">
        <v>546</v>
      </c>
      <c r="C60" s="129" t="s">
        <v>81</v>
      </c>
      <c r="D60" s="94"/>
      <c r="F60" s="94"/>
      <c r="G60" s="51"/>
    </row>
    <row r="61" spans="1:7" x14ac:dyDescent="0.35">
      <c r="A61" s="51" t="s">
        <v>1023</v>
      </c>
      <c r="B61" s="68" t="s">
        <v>312</v>
      </c>
      <c r="C61" s="129" t="s">
        <v>81</v>
      </c>
      <c r="D61" s="94"/>
      <c r="F61" s="94"/>
      <c r="G61" s="51"/>
    </row>
    <row r="62" spans="1:7" x14ac:dyDescent="0.35">
      <c r="A62" s="51" t="s">
        <v>1024</v>
      </c>
      <c r="B62" s="68" t="s">
        <v>314</v>
      </c>
      <c r="C62" s="129" t="s">
        <v>81</v>
      </c>
      <c r="D62" s="94"/>
      <c r="F62" s="94"/>
      <c r="G62" s="51"/>
    </row>
    <row r="63" spans="1:7" x14ac:dyDescent="0.35">
      <c r="A63" s="51" t="s">
        <v>1025</v>
      </c>
      <c r="B63" s="68" t="s">
        <v>12</v>
      </c>
      <c r="C63" s="129" t="s">
        <v>81</v>
      </c>
      <c r="D63" s="94"/>
      <c r="F63" s="94"/>
      <c r="G63" s="51"/>
    </row>
    <row r="64" spans="1:7" x14ac:dyDescent="0.35">
      <c r="A64" s="51" t="s">
        <v>1026</v>
      </c>
      <c r="B64" s="68" t="s">
        <v>317</v>
      </c>
      <c r="C64" s="129" t="s">
        <v>81</v>
      </c>
      <c r="D64" s="94"/>
      <c r="F64" s="94"/>
      <c r="G64" s="51"/>
    </row>
    <row r="65" spans="1:7" x14ac:dyDescent="0.35">
      <c r="A65" s="51" t="s">
        <v>1027</v>
      </c>
      <c r="B65" s="68" t="s">
        <v>319</v>
      </c>
      <c r="C65" s="129" t="s">
        <v>81</v>
      </c>
      <c r="D65" s="94"/>
      <c r="F65" s="94"/>
      <c r="G65" s="51"/>
    </row>
    <row r="66" spans="1:7" x14ac:dyDescent="0.35">
      <c r="A66" s="51" t="s">
        <v>1028</v>
      </c>
      <c r="B66" s="68" t="s">
        <v>321</v>
      </c>
      <c r="C66" s="129" t="s">
        <v>81</v>
      </c>
      <c r="D66" s="94"/>
      <c r="F66" s="94"/>
      <c r="G66" s="51"/>
    </row>
    <row r="67" spans="1:7" x14ac:dyDescent="0.35">
      <c r="A67" s="51" t="s">
        <v>1029</v>
      </c>
      <c r="B67" s="68" t="s">
        <v>323</v>
      </c>
      <c r="C67" s="129" t="s">
        <v>81</v>
      </c>
      <c r="D67" s="94"/>
      <c r="F67" s="94"/>
      <c r="G67" s="51"/>
    </row>
    <row r="68" spans="1:7" x14ac:dyDescent="0.35">
      <c r="A68" s="51" t="s">
        <v>1030</v>
      </c>
      <c r="B68" s="68" t="s">
        <v>325</v>
      </c>
      <c r="C68" s="129" t="s">
        <v>81</v>
      </c>
      <c r="D68" s="94"/>
      <c r="F68" s="94"/>
      <c r="G68" s="51"/>
    </row>
    <row r="69" spans="1:7" x14ac:dyDescent="0.35">
      <c r="A69" s="51" t="s">
        <v>1031</v>
      </c>
      <c r="B69" s="68" t="s">
        <v>138</v>
      </c>
      <c r="C69" s="129" t="s">
        <v>81</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81</v>
      </c>
      <c r="E81" s="49"/>
    </row>
    <row r="82" spans="1:7" x14ac:dyDescent="0.35">
      <c r="A82" s="51" t="s">
        <v>1044</v>
      </c>
      <c r="B82" s="51" t="s">
        <v>609</v>
      </c>
      <c r="C82" s="129" t="s">
        <v>81</v>
      </c>
      <c r="E82" s="49"/>
    </row>
    <row r="83" spans="1:7" x14ac:dyDescent="0.35">
      <c r="A83" s="51" t="s">
        <v>1045</v>
      </c>
      <c r="B83" s="51" t="s">
        <v>138</v>
      </c>
      <c r="C83" s="129" t="s">
        <v>81</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81</v>
      </c>
      <c r="E91" s="49"/>
    </row>
    <row r="92" spans="1:7" x14ac:dyDescent="0.35">
      <c r="A92" s="51" t="s">
        <v>1054</v>
      </c>
      <c r="B92" s="51" t="s">
        <v>621</v>
      </c>
      <c r="C92" s="129" t="s">
        <v>81</v>
      </c>
      <c r="E92" s="49"/>
    </row>
    <row r="93" spans="1:7" x14ac:dyDescent="0.35">
      <c r="A93" s="51" t="s">
        <v>1055</v>
      </c>
      <c r="B93" s="51" t="s">
        <v>138</v>
      </c>
      <c r="C93" s="129" t="s">
        <v>81</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81</v>
      </c>
      <c r="E101" s="49"/>
    </row>
    <row r="102" spans="1:7" x14ac:dyDescent="0.35">
      <c r="A102" s="51" t="s">
        <v>1064</v>
      </c>
      <c r="B102" s="47" t="s">
        <v>633</v>
      </c>
      <c r="C102" s="129" t="s">
        <v>81</v>
      </c>
      <c r="E102" s="49"/>
    </row>
    <row r="103" spans="1:7" x14ac:dyDescent="0.35">
      <c r="A103" s="51" t="s">
        <v>1065</v>
      </c>
      <c r="B103" s="47" t="s">
        <v>635</v>
      </c>
      <c r="C103" s="129" t="s">
        <v>81</v>
      </c>
    </row>
    <row r="104" spans="1:7" x14ac:dyDescent="0.35">
      <c r="A104" s="51" t="s">
        <v>1066</v>
      </c>
      <c r="B104" s="47" t="s">
        <v>637</v>
      </c>
      <c r="C104" s="129" t="s">
        <v>81</v>
      </c>
    </row>
    <row r="105" spans="1:7" x14ac:dyDescent="0.35">
      <c r="A105" s="51" t="s">
        <v>1067</v>
      </c>
      <c r="B105" s="47" t="s">
        <v>639</v>
      </c>
      <c r="C105" s="129" t="s">
        <v>81</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81</v>
      </c>
      <c r="E111" s="49"/>
    </row>
    <row r="112" spans="1:7" outlineLevel="1" x14ac:dyDescent="0.35">
      <c r="A112" s="51" t="s">
        <v>1074</v>
      </c>
      <c r="B112" s="121" t="s">
        <v>2008</v>
      </c>
      <c r="C112" s="127" t="s">
        <v>81</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81</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81</v>
      </c>
      <c r="D120" s="133" t="s">
        <v>81</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81</v>
      </c>
      <c r="D121" s="133" t="s">
        <v>81</v>
      </c>
      <c r="E121" s="65"/>
      <c r="F121" s="139" t="str">
        <f t="shared" si="0"/>
        <v/>
      </c>
      <c r="G121" s="139" t="str">
        <f t="shared" si="1"/>
        <v/>
      </c>
    </row>
    <row r="122" spans="1:7" x14ac:dyDescent="0.35">
      <c r="A122" s="51" t="s">
        <v>1082</v>
      </c>
      <c r="B122" s="68" t="s">
        <v>574</v>
      </c>
      <c r="C122" s="132" t="s">
        <v>81</v>
      </c>
      <c r="D122" s="133" t="s">
        <v>81</v>
      </c>
      <c r="E122" s="65"/>
      <c r="F122" s="139" t="str">
        <f t="shared" si="0"/>
        <v/>
      </c>
      <c r="G122" s="139" t="str">
        <f t="shared" si="1"/>
        <v/>
      </c>
    </row>
    <row r="123" spans="1:7" x14ac:dyDescent="0.35">
      <c r="A123" s="51" t="s">
        <v>1083</v>
      </c>
      <c r="B123" s="68" t="s">
        <v>574</v>
      </c>
      <c r="C123" s="132" t="s">
        <v>81</v>
      </c>
      <c r="D123" s="133" t="s">
        <v>81</v>
      </c>
      <c r="E123" s="65"/>
      <c r="F123" s="139" t="str">
        <f t="shared" si="0"/>
        <v/>
      </c>
      <c r="G123" s="139" t="str">
        <f t="shared" si="1"/>
        <v/>
      </c>
    </row>
    <row r="124" spans="1:7" x14ac:dyDescent="0.35">
      <c r="A124" s="51" t="s">
        <v>1084</v>
      </c>
      <c r="B124" s="68" t="s">
        <v>574</v>
      </c>
      <c r="C124" s="132" t="s">
        <v>81</v>
      </c>
      <c r="D124" s="133" t="s">
        <v>81</v>
      </c>
      <c r="E124" s="65"/>
      <c r="F124" s="139" t="str">
        <f t="shared" si="0"/>
        <v/>
      </c>
      <c r="G124" s="139" t="str">
        <f t="shared" si="1"/>
        <v/>
      </c>
    </row>
    <row r="125" spans="1:7" x14ac:dyDescent="0.35">
      <c r="A125" s="51" t="s">
        <v>1085</v>
      </c>
      <c r="B125" s="68" t="s">
        <v>574</v>
      </c>
      <c r="C125" s="132" t="s">
        <v>81</v>
      </c>
      <c r="D125" s="133" t="s">
        <v>81</v>
      </c>
      <c r="E125" s="65"/>
      <c r="F125" s="139" t="str">
        <f t="shared" si="0"/>
        <v/>
      </c>
      <c r="G125" s="139" t="str">
        <f t="shared" si="1"/>
        <v/>
      </c>
    </row>
    <row r="126" spans="1:7" x14ac:dyDescent="0.35">
      <c r="A126" s="51" t="s">
        <v>1086</v>
      </c>
      <c r="B126" s="68" t="s">
        <v>574</v>
      </c>
      <c r="C126" s="132" t="s">
        <v>81</v>
      </c>
      <c r="D126" s="133" t="s">
        <v>81</v>
      </c>
      <c r="E126" s="65"/>
      <c r="F126" s="139" t="str">
        <f t="shared" si="0"/>
        <v/>
      </c>
      <c r="G126" s="139" t="str">
        <f t="shared" si="1"/>
        <v/>
      </c>
    </row>
    <row r="127" spans="1:7" x14ac:dyDescent="0.35">
      <c r="A127" s="51" t="s">
        <v>1087</v>
      </c>
      <c r="B127" s="68" t="s">
        <v>574</v>
      </c>
      <c r="C127" s="132" t="s">
        <v>81</v>
      </c>
      <c r="D127" s="133" t="s">
        <v>81</v>
      </c>
      <c r="E127" s="65"/>
      <c r="F127" s="139" t="str">
        <f t="shared" si="0"/>
        <v/>
      </c>
      <c r="G127" s="139" t="str">
        <f t="shared" si="1"/>
        <v/>
      </c>
    </row>
    <row r="128" spans="1:7" x14ac:dyDescent="0.35">
      <c r="A128" s="51" t="s">
        <v>1088</v>
      </c>
      <c r="B128" s="68" t="s">
        <v>574</v>
      </c>
      <c r="C128" s="132" t="s">
        <v>81</v>
      </c>
      <c r="D128" s="133" t="s">
        <v>81</v>
      </c>
      <c r="E128" s="65"/>
      <c r="F128" s="139" t="str">
        <f t="shared" si="0"/>
        <v/>
      </c>
      <c r="G128" s="139" t="str">
        <f t="shared" si="1"/>
        <v/>
      </c>
    </row>
    <row r="129" spans="1:7" x14ac:dyDescent="0.35">
      <c r="A129" s="51" t="s">
        <v>1089</v>
      </c>
      <c r="B129" s="68" t="s">
        <v>574</v>
      </c>
      <c r="C129" s="132" t="s">
        <v>81</v>
      </c>
      <c r="D129" s="133" t="s">
        <v>81</v>
      </c>
      <c r="E129" s="68"/>
      <c r="F129" s="139" t="str">
        <f t="shared" si="0"/>
        <v/>
      </c>
      <c r="G129" s="139" t="str">
        <f t="shared" si="1"/>
        <v/>
      </c>
    </row>
    <row r="130" spans="1:7" x14ac:dyDescent="0.35">
      <c r="A130" s="51" t="s">
        <v>1090</v>
      </c>
      <c r="B130" s="68" t="s">
        <v>574</v>
      </c>
      <c r="C130" s="132" t="s">
        <v>81</v>
      </c>
      <c r="D130" s="133" t="s">
        <v>81</v>
      </c>
      <c r="E130" s="68"/>
      <c r="F130" s="139" t="str">
        <f t="shared" si="0"/>
        <v/>
      </c>
      <c r="G130" s="139" t="str">
        <f t="shared" si="1"/>
        <v/>
      </c>
    </row>
    <row r="131" spans="1:7" x14ac:dyDescent="0.35">
      <c r="A131" s="51" t="s">
        <v>1091</v>
      </c>
      <c r="B131" s="68" t="s">
        <v>574</v>
      </c>
      <c r="C131" s="132" t="s">
        <v>81</v>
      </c>
      <c r="D131" s="133" t="s">
        <v>81</v>
      </c>
      <c r="E131" s="68"/>
      <c r="F131" s="139" t="str">
        <f t="shared" si="0"/>
        <v/>
      </c>
      <c r="G131" s="139" t="str">
        <f t="shared" si="1"/>
        <v/>
      </c>
    </row>
    <row r="132" spans="1:7" x14ac:dyDescent="0.35">
      <c r="A132" s="51" t="s">
        <v>1092</v>
      </c>
      <c r="B132" s="68" t="s">
        <v>574</v>
      </c>
      <c r="C132" s="132" t="s">
        <v>81</v>
      </c>
      <c r="D132" s="133" t="s">
        <v>81</v>
      </c>
      <c r="E132" s="68"/>
      <c r="F132" s="139" t="str">
        <f t="shared" si="0"/>
        <v/>
      </c>
      <c r="G132" s="139" t="str">
        <f t="shared" si="1"/>
        <v/>
      </c>
    </row>
    <row r="133" spans="1:7" x14ac:dyDescent="0.35">
      <c r="A133" s="51" t="s">
        <v>1093</v>
      </c>
      <c r="B133" s="68" t="s">
        <v>574</v>
      </c>
      <c r="C133" s="132" t="s">
        <v>81</v>
      </c>
      <c r="D133" s="133" t="s">
        <v>81</v>
      </c>
      <c r="E133" s="68"/>
      <c r="F133" s="139" t="str">
        <f t="shared" si="0"/>
        <v/>
      </c>
      <c r="G133" s="139" t="str">
        <f t="shared" si="1"/>
        <v/>
      </c>
    </row>
    <row r="134" spans="1:7" x14ac:dyDescent="0.35">
      <c r="A134" s="51" t="s">
        <v>1094</v>
      </c>
      <c r="B134" s="68" t="s">
        <v>574</v>
      </c>
      <c r="C134" s="132" t="s">
        <v>81</v>
      </c>
      <c r="D134" s="133" t="s">
        <v>81</v>
      </c>
      <c r="E134" s="68"/>
      <c r="F134" s="139" t="str">
        <f t="shared" si="0"/>
        <v/>
      </c>
      <c r="G134" s="139" t="str">
        <f t="shared" si="1"/>
        <v/>
      </c>
    </row>
    <row r="135" spans="1:7" x14ac:dyDescent="0.35">
      <c r="A135" s="51" t="s">
        <v>1095</v>
      </c>
      <c r="B135" s="68" t="s">
        <v>574</v>
      </c>
      <c r="C135" s="132" t="s">
        <v>81</v>
      </c>
      <c r="D135" s="133" t="s">
        <v>81</v>
      </c>
      <c r="F135" s="139" t="str">
        <f t="shared" si="0"/>
        <v/>
      </c>
      <c r="G135" s="139" t="str">
        <f t="shared" si="1"/>
        <v/>
      </c>
    </row>
    <row r="136" spans="1:7" x14ac:dyDescent="0.35">
      <c r="A136" s="51" t="s">
        <v>1096</v>
      </c>
      <c r="B136" s="68" t="s">
        <v>574</v>
      </c>
      <c r="C136" s="132" t="s">
        <v>81</v>
      </c>
      <c r="D136" s="133" t="s">
        <v>81</v>
      </c>
      <c r="E136" s="88"/>
      <c r="F136" s="139" t="str">
        <f t="shared" si="0"/>
        <v/>
      </c>
      <c r="G136" s="139" t="str">
        <f t="shared" si="1"/>
        <v/>
      </c>
    </row>
    <row r="137" spans="1:7" x14ac:dyDescent="0.35">
      <c r="A137" s="51" t="s">
        <v>1097</v>
      </c>
      <c r="B137" s="68" t="s">
        <v>574</v>
      </c>
      <c r="C137" s="132" t="s">
        <v>81</v>
      </c>
      <c r="D137" s="133" t="s">
        <v>81</v>
      </c>
      <c r="E137" s="88"/>
      <c r="F137" s="139" t="str">
        <f t="shared" si="0"/>
        <v/>
      </c>
      <c r="G137" s="139" t="str">
        <f t="shared" si="1"/>
        <v/>
      </c>
    </row>
    <row r="138" spans="1:7" x14ac:dyDescent="0.35">
      <c r="A138" s="51" t="s">
        <v>1098</v>
      </c>
      <c r="B138" s="68" t="s">
        <v>574</v>
      </c>
      <c r="C138" s="132" t="s">
        <v>81</v>
      </c>
      <c r="D138" s="133" t="s">
        <v>81</v>
      </c>
      <c r="E138" s="88"/>
      <c r="F138" s="139" t="str">
        <f t="shared" si="0"/>
        <v/>
      </c>
      <c r="G138" s="139" t="str">
        <f t="shared" si="1"/>
        <v/>
      </c>
    </row>
    <row r="139" spans="1:7" x14ac:dyDescent="0.35">
      <c r="A139" s="51" t="s">
        <v>1099</v>
      </c>
      <c r="B139" s="68" t="s">
        <v>574</v>
      </c>
      <c r="C139" s="132" t="s">
        <v>81</v>
      </c>
      <c r="D139" s="133" t="s">
        <v>81</v>
      </c>
      <c r="E139" s="88"/>
      <c r="F139" s="139" t="str">
        <f t="shared" si="0"/>
        <v/>
      </c>
      <c r="G139" s="139" t="str">
        <f t="shared" si="1"/>
        <v/>
      </c>
    </row>
    <row r="140" spans="1:7" x14ac:dyDescent="0.35">
      <c r="A140" s="51" t="s">
        <v>1100</v>
      </c>
      <c r="B140" s="68" t="s">
        <v>574</v>
      </c>
      <c r="C140" s="132" t="s">
        <v>81</v>
      </c>
      <c r="D140" s="133" t="s">
        <v>81</v>
      </c>
      <c r="E140" s="88"/>
      <c r="F140" s="139" t="str">
        <f t="shared" si="0"/>
        <v/>
      </c>
      <c r="G140" s="139" t="str">
        <f t="shared" si="1"/>
        <v/>
      </c>
    </row>
    <row r="141" spans="1:7" x14ac:dyDescent="0.35">
      <c r="A141" s="51" t="s">
        <v>1101</v>
      </c>
      <c r="B141" s="68" t="s">
        <v>574</v>
      </c>
      <c r="C141" s="132" t="s">
        <v>81</v>
      </c>
      <c r="D141" s="133" t="s">
        <v>81</v>
      </c>
      <c r="E141" s="88"/>
      <c r="F141" s="139" t="str">
        <f t="shared" si="0"/>
        <v/>
      </c>
      <c r="G141" s="139" t="str">
        <f t="shared" si="1"/>
        <v/>
      </c>
    </row>
    <row r="142" spans="1:7" x14ac:dyDescent="0.35">
      <c r="A142" s="51" t="s">
        <v>1102</v>
      </c>
      <c r="B142" s="68" t="s">
        <v>574</v>
      </c>
      <c r="C142" s="132" t="s">
        <v>81</v>
      </c>
      <c r="D142" s="133" t="s">
        <v>81</v>
      </c>
      <c r="E142" s="88"/>
      <c r="F142" s="139" t="str">
        <f t="shared" si="0"/>
        <v/>
      </c>
      <c r="G142" s="139" t="str">
        <f t="shared" si="1"/>
        <v/>
      </c>
    </row>
    <row r="143" spans="1:7" x14ac:dyDescent="0.35">
      <c r="A143" s="51" t="s">
        <v>1103</v>
      </c>
      <c r="B143" s="68" t="s">
        <v>574</v>
      </c>
      <c r="C143" s="132" t="s">
        <v>81</v>
      </c>
      <c r="D143" s="133" t="s">
        <v>81</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81</v>
      </c>
      <c r="G146" s="51"/>
    </row>
    <row r="147" spans="1:7" x14ac:dyDescent="0.35">
      <c r="G147" s="51"/>
    </row>
    <row r="148" spans="1:7" x14ac:dyDescent="0.35">
      <c r="B148" s="68" t="s">
        <v>685</v>
      </c>
      <c r="G148" s="51"/>
    </row>
    <row r="149" spans="1:7" x14ac:dyDescent="0.35">
      <c r="A149" s="51" t="s">
        <v>1107</v>
      </c>
      <c r="B149" s="51" t="s">
        <v>687</v>
      </c>
      <c r="C149" s="132" t="s">
        <v>81</v>
      </c>
      <c r="D149" s="133" t="s">
        <v>81</v>
      </c>
      <c r="F149" s="139" t="str">
        <f t="shared" ref="F149:F163" si="2">IF($C$157=0,"",IF(C149="[for completion]","",C149/$C$157))</f>
        <v/>
      </c>
      <c r="G149" s="139" t="str">
        <f t="shared" ref="G149:G163" si="3">IF($D$157=0,"",IF(D149="[for completion]","",D149/$D$157))</f>
        <v/>
      </c>
    </row>
    <row r="150" spans="1:7" x14ac:dyDescent="0.35">
      <c r="A150" s="51" t="s">
        <v>1108</v>
      </c>
      <c r="B150" s="51" t="s">
        <v>689</v>
      </c>
      <c r="C150" s="132" t="s">
        <v>81</v>
      </c>
      <c r="D150" s="133" t="s">
        <v>81</v>
      </c>
      <c r="F150" s="139" t="str">
        <f t="shared" si="2"/>
        <v/>
      </c>
      <c r="G150" s="139" t="str">
        <f t="shared" si="3"/>
        <v/>
      </c>
    </row>
    <row r="151" spans="1:7" x14ac:dyDescent="0.35">
      <c r="A151" s="51" t="s">
        <v>1109</v>
      </c>
      <c r="B151" s="51" t="s">
        <v>691</v>
      </c>
      <c r="C151" s="132" t="s">
        <v>81</v>
      </c>
      <c r="D151" s="133" t="s">
        <v>81</v>
      </c>
      <c r="F151" s="139" t="str">
        <f t="shared" si="2"/>
        <v/>
      </c>
      <c r="G151" s="139" t="str">
        <f t="shared" si="3"/>
        <v/>
      </c>
    </row>
    <row r="152" spans="1:7" x14ac:dyDescent="0.35">
      <c r="A152" s="51" t="s">
        <v>1110</v>
      </c>
      <c r="B152" s="51" t="s">
        <v>693</v>
      </c>
      <c r="C152" s="132" t="s">
        <v>81</v>
      </c>
      <c r="D152" s="133" t="s">
        <v>81</v>
      </c>
      <c r="F152" s="139" t="str">
        <f t="shared" si="2"/>
        <v/>
      </c>
      <c r="G152" s="139" t="str">
        <f t="shared" si="3"/>
        <v/>
      </c>
    </row>
    <row r="153" spans="1:7" x14ac:dyDescent="0.35">
      <c r="A153" s="51" t="s">
        <v>1111</v>
      </c>
      <c r="B153" s="51" t="s">
        <v>695</v>
      </c>
      <c r="C153" s="132" t="s">
        <v>81</v>
      </c>
      <c r="D153" s="133" t="s">
        <v>81</v>
      </c>
      <c r="F153" s="139" t="str">
        <f t="shared" si="2"/>
        <v/>
      </c>
      <c r="G153" s="139" t="str">
        <f t="shared" si="3"/>
        <v/>
      </c>
    </row>
    <row r="154" spans="1:7" x14ac:dyDescent="0.35">
      <c r="A154" s="51" t="s">
        <v>1112</v>
      </c>
      <c r="B154" s="51" t="s">
        <v>697</v>
      </c>
      <c r="C154" s="132" t="s">
        <v>81</v>
      </c>
      <c r="D154" s="133" t="s">
        <v>81</v>
      </c>
      <c r="F154" s="139" t="str">
        <f t="shared" si="2"/>
        <v/>
      </c>
      <c r="G154" s="139" t="str">
        <f t="shared" si="3"/>
        <v/>
      </c>
    </row>
    <row r="155" spans="1:7" x14ac:dyDescent="0.35">
      <c r="A155" s="51" t="s">
        <v>1113</v>
      </c>
      <c r="B155" s="51" t="s">
        <v>699</v>
      </c>
      <c r="C155" s="132" t="s">
        <v>81</v>
      </c>
      <c r="D155" s="133" t="s">
        <v>81</v>
      </c>
      <c r="F155" s="139" t="str">
        <f t="shared" si="2"/>
        <v/>
      </c>
      <c r="G155" s="139" t="str">
        <f t="shared" si="3"/>
        <v/>
      </c>
    </row>
    <row r="156" spans="1:7" x14ac:dyDescent="0.35">
      <c r="A156" s="51" t="s">
        <v>1114</v>
      </c>
      <c r="B156" s="51" t="s">
        <v>701</v>
      </c>
      <c r="C156" s="132" t="s">
        <v>81</v>
      </c>
      <c r="D156" s="133" t="s">
        <v>81</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114</v>
      </c>
      <c r="G168" s="51"/>
    </row>
    <row r="169" spans="1:7" x14ac:dyDescent="0.35">
      <c r="G169" s="51"/>
    </row>
    <row r="170" spans="1:7" x14ac:dyDescent="0.35">
      <c r="B170" s="68" t="s">
        <v>685</v>
      </c>
      <c r="G170" s="51"/>
    </row>
    <row r="171" spans="1:7" x14ac:dyDescent="0.35">
      <c r="A171" s="51" t="s">
        <v>1127</v>
      </c>
      <c r="B171" s="51" t="s">
        <v>687</v>
      </c>
      <c r="C171" s="132" t="s">
        <v>114</v>
      </c>
      <c r="D171" s="133" t="s">
        <v>114</v>
      </c>
      <c r="F171" s="139" t="str">
        <f>IF($C$179=0,"",IF(C171="[Mark as ND1 if not relevant]","",C171/$C$179))</f>
        <v/>
      </c>
      <c r="G171" s="139" t="str">
        <f>IF($D$179=0,"",IF(D171="[Mark as ND1 if not relevant]","",D171/$D$179))</f>
        <v/>
      </c>
    </row>
    <row r="172" spans="1:7" x14ac:dyDescent="0.35">
      <c r="A172" s="51" t="s">
        <v>1128</v>
      </c>
      <c r="B172" s="51" t="s">
        <v>689</v>
      </c>
      <c r="C172" s="132" t="s">
        <v>114</v>
      </c>
      <c r="D172" s="133" t="s">
        <v>114</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114</v>
      </c>
      <c r="D173" s="133" t="s">
        <v>114</v>
      </c>
      <c r="F173" s="139" t="str">
        <f t="shared" si="4"/>
        <v/>
      </c>
      <c r="G173" s="139" t="str">
        <f t="shared" si="5"/>
        <v/>
      </c>
    </row>
    <row r="174" spans="1:7" x14ac:dyDescent="0.35">
      <c r="A174" s="51" t="s">
        <v>1130</v>
      </c>
      <c r="B174" s="51" t="s">
        <v>693</v>
      </c>
      <c r="C174" s="132" t="s">
        <v>114</v>
      </c>
      <c r="D174" s="133" t="s">
        <v>114</v>
      </c>
      <c r="F174" s="139" t="str">
        <f t="shared" si="4"/>
        <v/>
      </c>
      <c r="G174" s="139" t="str">
        <f t="shared" si="5"/>
        <v/>
      </c>
    </row>
    <row r="175" spans="1:7" x14ac:dyDescent="0.35">
      <c r="A175" s="51" t="s">
        <v>1131</v>
      </c>
      <c r="B175" s="51" t="s">
        <v>695</v>
      </c>
      <c r="C175" s="132" t="s">
        <v>114</v>
      </c>
      <c r="D175" s="133" t="s">
        <v>114</v>
      </c>
      <c r="F175" s="139" t="str">
        <f t="shared" si="4"/>
        <v/>
      </c>
      <c r="G175" s="139" t="str">
        <f t="shared" si="5"/>
        <v/>
      </c>
    </row>
    <row r="176" spans="1:7" x14ac:dyDescent="0.35">
      <c r="A176" s="51" t="s">
        <v>1132</v>
      </c>
      <c r="B176" s="51" t="s">
        <v>697</v>
      </c>
      <c r="C176" s="132" t="s">
        <v>114</v>
      </c>
      <c r="D176" s="133" t="s">
        <v>114</v>
      </c>
      <c r="F176" s="139" t="str">
        <f t="shared" si="4"/>
        <v/>
      </c>
      <c r="G176" s="139" t="str">
        <f t="shared" si="5"/>
        <v/>
      </c>
    </row>
    <row r="177" spans="1:7" x14ac:dyDescent="0.35">
      <c r="A177" s="51" t="s">
        <v>1133</v>
      </c>
      <c r="B177" s="51" t="s">
        <v>699</v>
      </c>
      <c r="C177" s="132" t="s">
        <v>114</v>
      </c>
      <c r="D177" s="133" t="s">
        <v>114</v>
      </c>
      <c r="F177" s="139" t="str">
        <f t="shared" si="4"/>
        <v/>
      </c>
      <c r="G177" s="139" t="str">
        <f t="shared" si="5"/>
        <v/>
      </c>
    </row>
    <row r="178" spans="1:7" x14ac:dyDescent="0.35">
      <c r="A178" s="51" t="s">
        <v>1134</v>
      </c>
      <c r="B178" s="51" t="s">
        <v>701</v>
      </c>
      <c r="C178" s="132" t="s">
        <v>114</v>
      </c>
      <c r="D178" s="133" t="s">
        <v>114</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2097</v>
      </c>
      <c r="E189" s="72"/>
      <c r="F189" s="70"/>
      <c r="G189" s="70"/>
    </row>
    <row r="190" spans="1:7" x14ac:dyDescent="0.35">
      <c r="A190" s="51" t="s">
        <v>1146</v>
      </c>
      <c r="B190" s="68" t="s">
        <v>574</v>
      </c>
      <c r="C190" s="129" t="s">
        <v>81</v>
      </c>
      <c r="D190" s="132" t="s">
        <v>81</v>
      </c>
      <c r="E190" s="129"/>
      <c r="F190" s="129"/>
      <c r="G190" s="88"/>
    </row>
    <row r="191" spans="1:7" x14ac:dyDescent="0.35">
      <c r="A191" s="51" t="s">
        <v>1147</v>
      </c>
      <c r="B191" s="68" t="s">
        <v>574</v>
      </c>
      <c r="C191" s="129" t="s">
        <v>81</v>
      </c>
      <c r="D191" s="132" t="s">
        <v>81</v>
      </c>
      <c r="E191" s="129"/>
      <c r="F191" s="129"/>
      <c r="G191" s="88"/>
    </row>
    <row r="192" spans="1:7" x14ac:dyDescent="0.35">
      <c r="A192" s="51" t="s">
        <v>1148</v>
      </c>
      <c r="B192" s="68" t="s">
        <v>574</v>
      </c>
      <c r="C192" s="129" t="s">
        <v>81</v>
      </c>
      <c r="D192" s="132" t="s">
        <v>81</v>
      </c>
      <c r="E192" s="88"/>
      <c r="F192" s="88"/>
      <c r="G192" s="88"/>
    </row>
    <row r="193" spans="1:7" x14ac:dyDescent="0.35">
      <c r="A193" s="51" t="s">
        <v>1149</v>
      </c>
      <c r="B193" s="68" t="s">
        <v>574</v>
      </c>
      <c r="C193" s="129" t="s">
        <v>81</v>
      </c>
      <c r="D193" s="132" t="s">
        <v>81</v>
      </c>
      <c r="E193" s="88"/>
      <c r="F193" s="88"/>
      <c r="G193" s="88"/>
    </row>
    <row r="194" spans="1:7" x14ac:dyDescent="0.35">
      <c r="A194" s="51" t="s">
        <v>1150</v>
      </c>
      <c r="B194" s="68" t="s">
        <v>574</v>
      </c>
      <c r="C194" s="129" t="s">
        <v>81</v>
      </c>
      <c r="D194" s="132" t="s">
        <v>81</v>
      </c>
      <c r="E194" s="88"/>
      <c r="F194" s="88"/>
      <c r="G194" s="88"/>
    </row>
    <row r="195" spans="1:7" x14ac:dyDescent="0.35">
      <c r="A195" s="51" t="s">
        <v>1151</v>
      </c>
      <c r="B195" s="68" t="s">
        <v>574</v>
      </c>
      <c r="C195" s="129" t="s">
        <v>81</v>
      </c>
      <c r="D195" s="132" t="s">
        <v>81</v>
      </c>
      <c r="E195" s="88"/>
      <c r="F195" s="88"/>
      <c r="G195" s="88"/>
    </row>
    <row r="196" spans="1:7" x14ac:dyDescent="0.35">
      <c r="A196" s="51" t="s">
        <v>1152</v>
      </c>
      <c r="B196" s="68" t="s">
        <v>574</v>
      </c>
      <c r="C196" s="129" t="s">
        <v>81</v>
      </c>
      <c r="D196" s="132" t="s">
        <v>81</v>
      </c>
      <c r="E196" s="88"/>
      <c r="F196" s="88"/>
      <c r="G196" s="88"/>
    </row>
    <row r="197" spans="1:7" x14ac:dyDescent="0.35">
      <c r="A197" s="51" t="s">
        <v>1153</v>
      </c>
      <c r="B197" s="68" t="s">
        <v>574</v>
      </c>
      <c r="C197" s="129" t="s">
        <v>81</v>
      </c>
      <c r="D197" s="132" t="s">
        <v>81</v>
      </c>
      <c r="E197" s="88"/>
      <c r="F197" s="88"/>
    </row>
    <row r="198" spans="1:7" x14ac:dyDescent="0.35">
      <c r="A198" s="51" t="s">
        <v>1154</v>
      </c>
      <c r="B198" s="68" t="s">
        <v>574</v>
      </c>
      <c r="C198" s="129" t="s">
        <v>81</v>
      </c>
      <c r="D198" s="132" t="s">
        <v>81</v>
      </c>
      <c r="E198" s="88"/>
      <c r="F198" s="88"/>
    </row>
    <row r="199" spans="1:7" x14ac:dyDescent="0.35">
      <c r="A199" s="51" t="s">
        <v>1155</v>
      </c>
      <c r="B199" s="68" t="s">
        <v>574</v>
      </c>
      <c r="C199" s="129" t="s">
        <v>81</v>
      </c>
      <c r="D199" s="132" t="s">
        <v>81</v>
      </c>
      <c r="E199" s="88"/>
      <c r="F199" s="88"/>
    </row>
    <row r="200" spans="1:7" x14ac:dyDescent="0.35">
      <c r="A200" s="51" t="s">
        <v>1156</v>
      </c>
      <c r="B200" s="68" t="s">
        <v>574</v>
      </c>
      <c r="C200" s="129" t="s">
        <v>81</v>
      </c>
      <c r="D200" s="132" t="s">
        <v>81</v>
      </c>
      <c r="E200" s="88"/>
      <c r="F200" s="88"/>
    </row>
    <row r="201" spans="1:7" x14ac:dyDescent="0.35">
      <c r="A201" s="51" t="s">
        <v>1157</v>
      </c>
      <c r="B201" s="68" t="s">
        <v>574</v>
      </c>
      <c r="C201" s="129" t="s">
        <v>81</v>
      </c>
      <c r="D201" s="132" t="s">
        <v>81</v>
      </c>
      <c r="E201" s="88"/>
      <c r="F201" s="88"/>
    </row>
    <row r="202" spans="1:7" x14ac:dyDescent="0.35">
      <c r="A202" s="51" t="s">
        <v>1158</v>
      </c>
      <c r="B202" s="68" t="s">
        <v>574</v>
      </c>
      <c r="C202" s="129" t="s">
        <v>81</v>
      </c>
      <c r="D202" s="132" t="s">
        <v>81</v>
      </c>
    </row>
    <row r="203" spans="1:7" x14ac:dyDescent="0.35">
      <c r="A203" s="51" t="s">
        <v>1159</v>
      </c>
      <c r="B203" s="68" t="s">
        <v>574</v>
      </c>
      <c r="C203" s="129" t="s">
        <v>81</v>
      </c>
      <c r="D203" s="132" t="s">
        <v>81</v>
      </c>
    </row>
    <row r="204" spans="1:7" x14ac:dyDescent="0.35">
      <c r="A204" s="51" t="s">
        <v>1160</v>
      </c>
      <c r="B204" s="68" t="s">
        <v>574</v>
      </c>
      <c r="C204" s="129" t="s">
        <v>81</v>
      </c>
      <c r="D204" s="132" t="s">
        <v>81</v>
      </c>
    </row>
    <row r="205" spans="1:7" x14ac:dyDescent="0.35">
      <c r="A205" s="51" t="s">
        <v>1161</v>
      </c>
      <c r="B205" s="68" t="s">
        <v>574</v>
      </c>
      <c r="C205" s="129" t="s">
        <v>81</v>
      </c>
      <c r="D205" s="132" t="s">
        <v>81</v>
      </c>
    </row>
    <row r="206" spans="1:7" x14ac:dyDescent="0.35">
      <c r="A206" s="51" t="s">
        <v>1162</v>
      </c>
      <c r="B206" s="68" t="s">
        <v>574</v>
      </c>
      <c r="C206" s="129" t="s">
        <v>81</v>
      </c>
      <c r="D206" s="132" t="s">
        <v>81</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2098</v>
      </c>
      <c r="C212" s="70" t="s">
        <v>979</v>
      </c>
      <c r="D212" s="70" t="s">
        <v>2097</v>
      </c>
      <c r="E212" s="72"/>
      <c r="F212" s="70"/>
      <c r="G212" s="70"/>
    </row>
    <row r="213" spans="1:7" x14ac:dyDescent="0.35">
      <c r="A213" s="176" t="s">
        <v>2099</v>
      </c>
      <c r="B213" s="186" t="s">
        <v>574</v>
      </c>
      <c r="C213" s="187" t="s">
        <v>81</v>
      </c>
      <c r="D213" s="132" t="s">
        <v>81</v>
      </c>
    </row>
    <row r="214" spans="1:7" x14ac:dyDescent="0.35">
      <c r="A214" s="176" t="s">
        <v>2100</v>
      </c>
      <c r="B214" s="186" t="s">
        <v>574</v>
      </c>
      <c r="C214" s="187" t="s">
        <v>81</v>
      </c>
      <c r="D214" s="132" t="s">
        <v>81</v>
      </c>
    </row>
    <row r="215" spans="1:7" x14ac:dyDescent="0.35">
      <c r="A215" s="176" t="s">
        <v>2101</v>
      </c>
      <c r="B215" s="186" t="s">
        <v>574</v>
      </c>
      <c r="C215" s="187" t="s">
        <v>81</v>
      </c>
      <c r="D215" s="132" t="s">
        <v>81</v>
      </c>
    </row>
    <row r="216" spans="1:7" x14ac:dyDescent="0.35">
      <c r="A216" s="176" t="s">
        <v>2102</v>
      </c>
      <c r="B216" s="186" t="s">
        <v>574</v>
      </c>
      <c r="C216" s="187" t="s">
        <v>81</v>
      </c>
      <c r="D216" s="132" t="s">
        <v>81</v>
      </c>
    </row>
    <row r="217" spans="1:7" x14ac:dyDescent="0.35">
      <c r="A217" s="176" t="s">
        <v>2103</v>
      </c>
      <c r="B217" s="186" t="s">
        <v>574</v>
      </c>
      <c r="C217" s="187" t="s">
        <v>81</v>
      </c>
      <c r="D217" s="132" t="s">
        <v>81</v>
      </c>
    </row>
    <row r="218" spans="1:7" x14ac:dyDescent="0.35">
      <c r="A218" s="176" t="s">
        <v>2104</v>
      </c>
      <c r="B218" s="186" t="s">
        <v>574</v>
      </c>
      <c r="C218" s="187" t="s">
        <v>81</v>
      </c>
      <c r="D218" s="132" t="s">
        <v>81</v>
      </c>
    </row>
    <row r="219" spans="1:7" x14ac:dyDescent="0.35">
      <c r="A219" s="176" t="s">
        <v>2105</v>
      </c>
      <c r="B219" s="186" t="s">
        <v>574</v>
      </c>
      <c r="C219" s="187" t="s">
        <v>81</v>
      </c>
      <c r="D219" s="132" t="s">
        <v>81</v>
      </c>
    </row>
    <row r="220" spans="1:7" x14ac:dyDescent="0.35">
      <c r="A220" s="176" t="s">
        <v>2106</v>
      </c>
      <c r="B220" s="186" t="s">
        <v>574</v>
      </c>
      <c r="C220" s="187" t="s">
        <v>81</v>
      </c>
      <c r="D220" s="132" t="s">
        <v>81</v>
      </c>
    </row>
    <row r="221" spans="1:7" x14ac:dyDescent="0.35">
      <c r="A221" s="176" t="s">
        <v>2107</v>
      </c>
      <c r="B221" s="186" t="s">
        <v>574</v>
      </c>
      <c r="C221" s="187" t="s">
        <v>81</v>
      </c>
      <c r="D221" s="132" t="s">
        <v>81</v>
      </c>
    </row>
    <row r="222" spans="1:7" x14ac:dyDescent="0.35">
      <c r="A222" s="176" t="s">
        <v>2108</v>
      </c>
      <c r="B222" s="186" t="s">
        <v>574</v>
      </c>
      <c r="C222" s="187" t="s">
        <v>81</v>
      </c>
      <c r="D222" s="132" t="s">
        <v>81</v>
      </c>
    </row>
    <row r="223" spans="1:7" x14ac:dyDescent="0.35">
      <c r="A223" s="176" t="s">
        <v>2109</v>
      </c>
      <c r="B223" s="186" t="s">
        <v>574</v>
      </c>
      <c r="C223" s="187" t="s">
        <v>81</v>
      </c>
      <c r="D223" s="132" t="s">
        <v>81</v>
      </c>
    </row>
    <row r="224" spans="1:7" x14ac:dyDescent="0.35">
      <c r="A224" s="176" t="s">
        <v>2110</v>
      </c>
      <c r="B224" s="186" t="s">
        <v>574</v>
      </c>
      <c r="C224" s="187" t="s">
        <v>81</v>
      </c>
      <c r="D224" s="132" t="s">
        <v>81</v>
      </c>
    </row>
    <row r="225" spans="1:7" x14ac:dyDescent="0.35">
      <c r="A225" s="176" t="s">
        <v>2111</v>
      </c>
      <c r="B225" s="186" t="s">
        <v>574</v>
      </c>
      <c r="C225" s="187" t="s">
        <v>81</v>
      </c>
      <c r="D225" s="132" t="s">
        <v>81</v>
      </c>
    </row>
    <row r="226" spans="1:7" x14ac:dyDescent="0.35">
      <c r="A226" s="176" t="s">
        <v>2112</v>
      </c>
      <c r="B226" s="186" t="s">
        <v>574</v>
      </c>
      <c r="C226" s="187" t="s">
        <v>81</v>
      </c>
      <c r="D226" s="132" t="s">
        <v>81</v>
      </c>
    </row>
    <row r="227" spans="1:7" x14ac:dyDescent="0.35">
      <c r="A227" s="176" t="s">
        <v>2113</v>
      </c>
      <c r="B227" s="186" t="s">
        <v>574</v>
      </c>
      <c r="C227" s="187" t="s">
        <v>81</v>
      </c>
      <c r="D227" s="132" t="s">
        <v>81</v>
      </c>
    </row>
    <row r="228" spans="1:7" x14ac:dyDescent="0.35">
      <c r="A228" s="176" t="s">
        <v>2114</v>
      </c>
      <c r="B228" s="186" t="s">
        <v>574</v>
      </c>
      <c r="C228" s="187" t="s">
        <v>81</v>
      </c>
      <c r="D228" s="132" t="s">
        <v>81</v>
      </c>
    </row>
    <row r="229" spans="1:7" x14ac:dyDescent="0.35">
      <c r="A229" s="176" t="s">
        <v>2115</v>
      </c>
      <c r="B229" s="186" t="s">
        <v>574</v>
      </c>
      <c r="C229" s="187" t="s">
        <v>81</v>
      </c>
      <c r="D229" s="132" t="s">
        <v>81</v>
      </c>
    </row>
    <row r="230" spans="1:7" x14ac:dyDescent="0.35">
      <c r="A230" s="51" t="s">
        <v>2170</v>
      </c>
      <c r="B230" s="186"/>
      <c r="C230" s="187"/>
      <c r="D230" s="132"/>
    </row>
    <row r="231" spans="1:7" x14ac:dyDescent="0.35">
      <c r="A231" s="51" t="s">
        <v>2171</v>
      </c>
      <c r="B231" s="186"/>
      <c r="C231" s="187"/>
      <c r="D231" s="132"/>
    </row>
    <row r="232" spans="1:7" x14ac:dyDescent="0.35">
      <c r="A232" s="51" t="s">
        <v>2172</v>
      </c>
      <c r="B232" s="186"/>
      <c r="C232" s="187"/>
      <c r="D232" s="132"/>
    </row>
    <row r="233" spans="1:7" x14ac:dyDescent="0.35">
      <c r="A233" s="51" t="s">
        <v>2173</v>
      </c>
      <c r="B233" s="186"/>
      <c r="C233" s="187"/>
      <c r="D233" s="132"/>
    </row>
    <row r="234" spans="1:7" x14ac:dyDescent="0.35">
      <c r="A234" s="51" t="s">
        <v>2174</v>
      </c>
      <c r="B234" s="186"/>
      <c r="C234" s="187"/>
      <c r="D234" s="132"/>
    </row>
    <row r="235" spans="1:7" x14ac:dyDescent="0.35">
      <c r="A235" s="70"/>
      <c r="B235" s="71" t="s">
        <v>2116</v>
      </c>
      <c r="C235" s="70" t="s">
        <v>979</v>
      </c>
      <c r="D235" s="70" t="s">
        <v>2097</v>
      </c>
      <c r="E235" s="72"/>
      <c r="F235" s="70"/>
      <c r="G235" s="70"/>
    </row>
    <row r="236" spans="1:7" x14ac:dyDescent="0.35">
      <c r="A236" s="176" t="s">
        <v>2117</v>
      </c>
      <c r="B236" s="186" t="s">
        <v>574</v>
      </c>
      <c r="C236" s="187" t="s">
        <v>81</v>
      </c>
      <c r="D236" s="132" t="s">
        <v>81</v>
      </c>
    </row>
    <row r="237" spans="1:7" x14ac:dyDescent="0.35">
      <c r="A237" s="176" t="s">
        <v>2118</v>
      </c>
      <c r="B237" s="186" t="s">
        <v>574</v>
      </c>
      <c r="C237" s="187" t="s">
        <v>81</v>
      </c>
      <c r="D237" s="132" t="s">
        <v>81</v>
      </c>
    </row>
    <row r="238" spans="1:7" x14ac:dyDescent="0.35">
      <c r="A238" s="176" t="s">
        <v>2119</v>
      </c>
      <c r="B238" s="186" t="s">
        <v>574</v>
      </c>
      <c r="C238" s="187" t="s">
        <v>81</v>
      </c>
      <c r="D238" s="132" t="s">
        <v>81</v>
      </c>
    </row>
    <row r="239" spans="1:7" x14ac:dyDescent="0.35">
      <c r="A239" s="176" t="s">
        <v>2120</v>
      </c>
      <c r="B239" s="186" t="s">
        <v>574</v>
      </c>
      <c r="C239" s="187" t="s">
        <v>81</v>
      </c>
      <c r="D239" s="132" t="s">
        <v>81</v>
      </c>
    </row>
    <row r="240" spans="1:7" x14ac:dyDescent="0.35">
      <c r="A240" s="176" t="s">
        <v>2121</v>
      </c>
      <c r="B240" s="186" t="s">
        <v>574</v>
      </c>
      <c r="C240" s="187" t="s">
        <v>81</v>
      </c>
      <c r="D240" s="132" t="s">
        <v>81</v>
      </c>
    </row>
    <row r="241" spans="1:4" x14ac:dyDescent="0.35">
      <c r="A241" s="176" t="s">
        <v>2122</v>
      </c>
      <c r="B241" s="186" t="s">
        <v>574</v>
      </c>
      <c r="C241" s="187" t="s">
        <v>81</v>
      </c>
      <c r="D241" s="132" t="s">
        <v>81</v>
      </c>
    </row>
    <row r="242" spans="1:4" x14ac:dyDescent="0.35">
      <c r="A242" s="176" t="s">
        <v>2123</v>
      </c>
      <c r="B242" s="186" t="s">
        <v>574</v>
      </c>
      <c r="C242" s="187" t="s">
        <v>81</v>
      </c>
      <c r="D242" s="132" t="s">
        <v>81</v>
      </c>
    </row>
    <row r="243" spans="1:4" x14ac:dyDescent="0.35">
      <c r="A243" s="176" t="s">
        <v>2124</v>
      </c>
      <c r="B243" s="186" t="s">
        <v>574</v>
      </c>
      <c r="C243" s="187" t="s">
        <v>81</v>
      </c>
      <c r="D243" s="132" t="s">
        <v>81</v>
      </c>
    </row>
    <row r="244" spans="1:4" x14ac:dyDescent="0.35">
      <c r="A244" s="176" t="s">
        <v>2125</v>
      </c>
      <c r="B244" s="186" t="s">
        <v>574</v>
      </c>
      <c r="C244" s="187" t="s">
        <v>81</v>
      </c>
      <c r="D244" s="132" t="s">
        <v>81</v>
      </c>
    </row>
    <row r="245" spans="1:4" x14ac:dyDescent="0.35">
      <c r="A245" s="176" t="s">
        <v>2126</v>
      </c>
      <c r="B245" s="186" t="s">
        <v>574</v>
      </c>
      <c r="C245" s="187" t="s">
        <v>81</v>
      </c>
      <c r="D245" s="132" t="s">
        <v>81</v>
      </c>
    </row>
    <row r="246" spans="1:4" x14ac:dyDescent="0.35">
      <c r="A246" s="176" t="s">
        <v>2127</v>
      </c>
      <c r="B246" s="186" t="s">
        <v>574</v>
      </c>
      <c r="C246" s="187" t="s">
        <v>81</v>
      </c>
      <c r="D246" s="132" t="s">
        <v>81</v>
      </c>
    </row>
    <row r="247" spans="1:4" x14ac:dyDescent="0.35">
      <c r="A247" s="176" t="s">
        <v>2128</v>
      </c>
      <c r="B247" s="186" t="s">
        <v>574</v>
      </c>
      <c r="C247" s="187" t="s">
        <v>81</v>
      </c>
      <c r="D247" s="132" t="s">
        <v>81</v>
      </c>
    </row>
    <row r="248" spans="1:4" x14ac:dyDescent="0.35">
      <c r="A248" s="176" t="s">
        <v>2129</v>
      </c>
      <c r="B248" s="186" t="s">
        <v>574</v>
      </c>
      <c r="C248" s="187" t="s">
        <v>81</v>
      </c>
      <c r="D248" s="132" t="s">
        <v>81</v>
      </c>
    </row>
    <row r="249" spans="1:4" x14ac:dyDescent="0.35">
      <c r="A249" s="176" t="s">
        <v>2130</v>
      </c>
      <c r="B249" s="186" t="s">
        <v>574</v>
      </c>
      <c r="C249" s="187" t="s">
        <v>81</v>
      </c>
      <c r="D249" s="132" t="s">
        <v>81</v>
      </c>
    </row>
    <row r="250" spans="1:4" x14ac:dyDescent="0.35">
      <c r="A250" s="176" t="s">
        <v>2131</v>
      </c>
      <c r="B250" s="186" t="s">
        <v>574</v>
      </c>
      <c r="C250" s="187" t="s">
        <v>81</v>
      </c>
      <c r="D250" s="132" t="s">
        <v>81</v>
      </c>
    </row>
    <row r="251" spans="1:4" x14ac:dyDescent="0.35">
      <c r="A251" s="176" t="s">
        <v>2132</v>
      </c>
      <c r="B251" s="186" t="s">
        <v>574</v>
      </c>
      <c r="C251" s="187" t="s">
        <v>81</v>
      </c>
      <c r="D251" s="132" t="s">
        <v>81</v>
      </c>
    </row>
    <row r="252" spans="1:4" x14ac:dyDescent="0.35">
      <c r="A252" s="176" t="s">
        <v>2133</v>
      </c>
      <c r="B252" s="186" t="s">
        <v>574</v>
      </c>
      <c r="C252" s="187" t="s">
        <v>81</v>
      </c>
      <c r="D252" s="132" t="s">
        <v>81</v>
      </c>
    </row>
    <row r="253" spans="1:4" x14ac:dyDescent="0.35">
      <c r="A253" s="51" t="s">
        <v>2175</v>
      </c>
    </row>
    <row r="254" spans="1:4" x14ac:dyDescent="0.35">
      <c r="A254" s="51" t="s">
        <v>2176</v>
      </c>
    </row>
    <row r="255" spans="1:4" x14ac:dyDescent="0.35">
      <c r="A255" s="51" t="s">
        <v>2177</v>
      </c>
    </row>
    <row r="256" spans="1:4" x14ac:dyDescent="0.35">
      <c r="A256" s="51" t="s">
        <v>2178</v>
      </c>
    </row>
    <row r="257" spans="1:1" x14ac:dyDescent="0.35">
      <c r="A257" s="51" t="s">
        <v>2179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&amp;L&amp;"Calibri"&amp;12&amp;K0000FF Classification: Limited&amp;1#_x000D_&amp;R&amp;G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D38" sqref="D38:H38"/>
    </sheetView>
  </sheetViews>
  <sheetFormatPr defaultColWidth="11.36328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180" t="s">
        <v>2091</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2057</v>
      </c>
      <c r="C6" s="172" t="s">
        <v>2056</v>
      </c>
    </row>
    <row r="7" spans="1:3" ht="29" x14ac:dyDescent="0.35">
      <c r="A7" s="1" t="s">
        <v>1172</v>
      </c>
      <c r="B7" s="65" t="s">
        <v>2059</v>
      </c>
      <c r="C7" s="172" t="s">
        <v>2060</v>
      </c>
    </row>
    <row r="8" spans="1:3" ht="29" x14ac:dyDescent="0.35">
      <c r="A8" s="1" t="s">
        <v>1173</v>
      </c>
      <c r="B8" s="65" t="s">
        <v>2058</v>
      </c>
      <c r="C8" s="172" t="s">
        <v>2061</v>
      </c>
    </row>
    <row r="9" spans="1:3" ht="29" x14ac:dyDescent="0.35">
      <c r="A9" s="1" t="s">
        <v>1174</v>
      </c>
      <c r="B9" s="65" t="s">
        <v>1175</v>
      </c>
      <c r="C9" s="379" t="s">
        <v>2745</v>
      </c>
    </row>
    <row r="10" spans="1:3" ht="44.25" customHeight="1" x14ac:dyDescent="0.35">
      <c r="A10" s="1" t="s">
        <v>1176</v>
      </c>
      <c r="B10" s="65" t="s">
        <v>1390</v>
      </c>
      <c r="C10" s="379" t="s">
        <v>2746</v>
      </c>
    </row>
    <row r="11" spans="1:3" ht="54.75" customHeight="1" x14ac:dyDescent="0.35">
      <c r="A11" s="1" t="s">
        <v>1177</v>
      </c>
      <c r="B11" s="65" t="s">
        <v>1178</v>
      </c>
      <c r="C11" s="379" t="s">
        <v>2747</v>
      </c>
    </row>
    <row r="12" spans="1:3" ht="30" customHeight="1" x14ac:dyDescent="0.35">
      <c r="A12" s="1" t="s">
        <v>1179</v>
      </c>
      <c r="B12" s="65" t="s">
        <v>2016</v>
      </c>
      <c r="C12" s="378" t="s">
        <v>2744</v>
      </c>
    </row>
    <row r="13" spans="1:3" ht="29" x14ac:dyDescent="0.35">
      <c r="A13" s="1" t="s">
        <v>1181</v>
      </c>
      <c r="B13" s="65" t="s">
        <v>1180</v>
      </c>
      <c r="C13" s="379" t="s">
        <v>2748</v>
      </c>
    </row>
    <row r="14" spans="1:3" x14ac:dyDescent="0.35">
      <c r="A14" s="1" t="s">
        <v>1183</v>
      </c>
      <c r="B14" s="65" t="s">
        <v>1182</v>
      </c>
      <c r="C14" s="379" t="s">
        <v>2749</v>
      </c>
    </row>
    <row r="15" spans="1:3" ht="43.5" x14ac:dyDescent="0.35">
      <c r="A15" s="1" t="s">
        <v>1185</v>
      </c>
      <c r="B15" s="65" t="s">
        <v>1184</v>
      </c>
      <c r="C15" s="379" t="s">
        <v>2750</v>
      </c>
    </row>
    <row r="16" spans="1:3" ht="29" x14ac:dyDescent="0.35">
      <c r="A16" s="1" t="s">
        <v>1187</v>
      </c>
      <c r="B16" s="65" t="s">
        <v>1186</v>
      </c>
      <c r="C16" s="379" t="s">
        <v>2751</v>
      </c>
    </row>
    <row r="17" spans="1:3" ht="30" customHeight="1" x14ac:dyDescent="0.35">
      <c r="A17" s="1" t="s">
        <v>1189</v>
      </c>
      <c r="B17" s="69" t="s">
        <v>1188</v>
      </c>
      <c r="C17" s="379" t="s">
        <v>2752</v>
      </c>
    </row>
    <row r="18" spans="1:3" x14ac:dyDescent="0.35">
      <c r="A18" s="1" t="s">
        <v>1191</v>
      </c>
      <c r="B18" s="69" t="s">
        <v>1190</v>
      </c>
      <c r="C18" s="379" t="s">
        <v>2753</v>
      </c>
    </row>
    <row r="19" spans="1:3" ht="58" x14ac:dyDescent="0.35">
      <c r="A19" s="1" t="s">
        <v>2015</v>
      </c>
      <c r="B19" s="69" t="s">
        <v>1192</v>
      </c>
      <c r="C19" s="379" t="s">
        <v>2754</v>
      </c>
    </row>
    <row r="20" spans="1:3" x14ac:dyDescent="0.35">
      <c r="A20" s="1" t="s">
        <v>2017</v>
      </c>
      <c r="B20" s="380" t="s">
        <v>2014</v>
      </c>
      <c r="C20" s="152" t="s">
        <v>81</v>
      </c>
    </row>
    <row r="21" spans="1:3" x14ac:dyDescent="0.35">
      <c r="A21" s="1" t="s">
        <v>1193</v>
      </c>
      <c r="B21" s="66" t="s">
        <v>1194</v>
      </c>
      <c r="C21" s="173"/>
    </row>
    <row r="22" spans="1:3" x14ac:dyDescent="0.35">
      <c r="A22" s="1" t="s">
        <v>1195</v>
      </c>
      <c r="B22"/>
      <c r="C22" s="173"/>
    </row>
    <row r="23" spans="1:3" outlineLevel="1" x14ac:dyDescent="0.35">
      <c r="A23" s="1" t="s">
        <v>1196</v>
      </c>
      <c r="C23" s="152"/>
    </row>
    <row r="24" spans="1:3" outlineLevel="1" x14ac:dyDescent="0.35">
      <c r="A24" s="1" t="s">
        <v>1197</v>
      </c>
      <c r="B24" s="95"/>
      <c r="C24" s="152"/>
    </row>
    <row r="25" spans="1:3" outlineLevel="1" x14ac:dyDescent="0.35">
      <c r="A25" s="1" t="s">
        <v>1198</v>
      </c>
      <c r="B25" s="95"/>
      <c r="C25" s="152"/>
    </row>
    <row r="26" spans="1:3" outlineLevel="1" x14ac:dyDescent="0.35">
      <c r="A26" s="1" t="s">
        <v>1800</v>
      </c>
      <c r="B26" s="95"/>
      <c r="C26" s="152"/>
    </row>
    <row r="27" spans="1:3" outlineLevel="1" x14ac:dyDescent="0.35">
      <c r="A27" s="1" t="s">
        <v>1801</v>
      </c>
      <c r="B27" s="95"/>
      <c r="C27" s="152"/>
    </row>
    <row r="28" spans="1:3" ht="18.5" outlineLevel="1" x14ac:dyDescent="0.35">
      <c r="A28" s="62"/>
      <c r="B28" s="62" t="s">
        <v>1754</v>
      </c>
      <c r="C28" s="102" t="s">
        <v>1542</v>
      </c>
    </row>
    <row r="29" spans="1:3" outlineLevel="1" x14ac:dyDescent="0.35">
      <c r="A29" s="1" t="s">
        <v>1200</v>
      </c>
      <c r="B29" s="65" t="s">
        <v>1752</v>
      </c>
      <c r="C29" s="152" t="s">
        <v>1205</v>
      </c>
    </row>
    <row r="30" spans="1:3" outlineLevel="1" x14ac:dyDescent="0.35">
      <c r="A30" s="1" t="s">
        <v>1203</v>
      </c>
      <c r="B30" s="65" t="s">
        <v>1753</v>
      </c>
      <c r="C30" s="152" t="s">
        <v>1205</v>
      </c>
    </row>
    <row r="31" spans="1:3" outlineLevel="1" x14ac:dyDescent="0.35">
      <c r="A31" s="1" t="s">
        <v>1206</v>
      </c>
      <c r="B31" s="65" t="s">
        <v>1751</v>
      </c>
      <c r="C31" s="152" t="s">
        <v>1205</v>
      </c>
    </row>
    <row r="32" spans="1:3" ht="29" outlineLevel="1" x14ac:dyDescent="0.35">
      <c r="A32" s="1" t="s">
        <v>1209</v>
      </c>
      <c r="B32" s="175" t="s">
        <v>2136</v>
      </c>
      <c r="C32" s="152" t="s">
        <v>1205</v>
      </c>
    </row>
    <row r="33" spans="1:3" outlineLevel="1" x14ac:dyDescent="0.35">
      <c r="A33" s="1" t="s">
        <v>1210</v>
      </c>
      <c r="B33" s="174"/>
      <c r="C33" s="152"/>
    </row>
    <row r="34" spans="1:3" outlineLevel="1" x14ac:dyDescent="0.35">
      <c r="A34" s="1" t="s">
        <v>1528</v>
      </c>
      <c r="B34" s="174"/>
      <c r="C34" s="152"/>
    </row>
    <row r="35" spans="1:3" outlineLevel="1" x14ac:dyDescent="0.35">
      <c r="A35" s="1" t="s">
        <v>1765</v>
      </c>
      <c r="B35" s="174"/>
      <c r="C35" s="152"/>
    </row>
    <row r="36" spans="1:3" outlineLevel="1" x14ac:dyDescent="0.35">
      <c r="A36" s="1" t="s">
        <v>1766</v>
      </c>
      <c r="B36" s="174"/>
      <c r="C36" s="152"/>
    </row>
    <row r="37" spans="1:3" outlineLevel="1" x14ac:dyDescent="0.35">
      <c r="A37" s="1" t="s">
        <v>1767</v>
      </c>
      <c r="B37" s="174"/>
      <c r="C37" s="152"/>
    </row>
    <row r="38" spans="1:3" outlineLevel="1" x14ac:dyDescent="0.35">
      <c r="A38" s="1" t="s">
        <v>1768</v>
      </c>
      <c r="B38" s="174"/>
      <c r="C38" s="152"/>
    </row>
    <row r="39" spans="1:3" outlineLevel="1" x14ac:dyDescent="0.35">
      <c r="A39" s="1" t="s">
        <v>1769</v>
      </c>
      <c r="B39" s="174"/>
      <c r="C39" s="152"/>
    </row>
    <row r="40" spans="1:3" outlineLevel="1" x14ac:dyDescent="0.35">
      <c r="A40" s="1" t="s">
        <v>1770</v>
      </c>
      <c r="B40"/>
      <c r="C40" s="152"/>
    </row>
    <row r="41" spans="1:3" outlineLevel="1" x14ac:dyDescent="0.35">
      <c r="A41" s="1" t="s">
        <v>1771</v>
      </c>
      <c r="B41" s="174"/>
      <c r="C41" s="152"/>
    </row>
    <row r="42" spans="1:3" outlineLevel="1" x14ac:dyDescent="0.35">
      <c r="A42" s="1" t="s">
        <v>1772</v>
      </c>
      <c r="B42" s="174"/>
      <c r="C42" s="152"/>
    </row>
    <row r="43" spans="1:3" outlineLevel="1" x14ac:dyDescent="0.35">
      <c r="A43" s="1" t="s">
        <v>1773</v>
      </c>
      <c r="B43" s="174"/>
      <c r="C43" s="152"/>
    </row>
    <row r="44" spans="1:3" ht="18.5" x14ac:dyDescent="0.35">
      <c r="A44" s="62"/>
      <c r="B44" s="62" t="s">
        <v>1755</v>
      </c>
      <c r="C44" s="102" t="s">
        <v>1199</v>
      </c>
    </row>
    <row r="45" spans="1:3" x14ac:dyDescent="0.35">
      <c r="A45" s="1" t="s">
        <v>1211</v>
      </c>
      <c r="B45" s="69" t="s">
        <v>1201</v>
      </c>
      <c r="C45" s="51" t="s">
        <v>1202</v>
      </c>
    </row>
    <row r="46" spans="1:3" x14ac:dyDescent="0.35">
      <c r="A46" s="1" t="s">
        <v>1757</v>
      </c>
      <c r="B46" s="69" t="s">
        <v>1204</v>
      </c>
      <c r="C46" s="51" t="s">
        <v>1205</v>
      </c>
    </row>
    <row r="47" spans="1:3" x14ac:dyDescent="0.35">
      <c r="A47" s="1" t="s">
        <v>1758</v>
      </c>
      <c r="B47" s="69" t="s">
        <v>1207</v>
      </c>
      <c r="C47" s="51" t="s">
        <v>1208</v>
      </c>
    </row>
    <row r="48" spans="1:3" outlineLevel="1" x14ac:dyDescent="0.35">
      <c r="A48" s="1" t="s">
        <v>1213</v>
      </c>
      <c r="B48" s="175" t="s">
        <v>2180</v>
      </c>
      <c r="C48" s="152" t="s">
        <v>1490</v>
      </c>
    </row>
    <row r="49" spans="1:3" outlineLevel="1" x14ac:dyDescent="0.35">
      <c r="A49" s="1" t="s">
        <v>1214</v>
      </c>
      <c r="B49" s="154"/>
      <c r="C49" s="152"/>
    </row>
    <row r="50" spans="1:3" outlineLevel="1" x14ac:dyDescent="0.35">
      <c r="A50" s="1" t="s">
        <v>1215</v>
      </c>
      <c r="B50" s="175"/>
      <c r="C50" s="152"/>
    </row>
    <row r="51" spans="1:3" ht="18.5" x14ac:dyDescent="0.35">
      <c r="A51" s="62"/>
      <c r="B51" s="62" t="s">
        <v>1756</v>
      </c>
      <c r="C51" s="102" t="s">
        <v>1542</v>
      </c>
    </row>
    <row r="52" spans="1:3" x14ac:dyDescent="0.35">
      <c r="A52" s="1" t="s">
        <v>1759</v>
      </c>
      <c r="B52" s="65" t="s">
        <v>1212</v>
      </c>
      <c r="C52" s="51" t="s">
        <v>1205</v>
      </c>
    </row>
    <row r="53" spans="1:3" x14ac:dyDescent="0.35">
      <c r="A53" s="1" t="s">
        <v>1760</v>
      </c>
      <c r="B53" s="154"/>
      <c r="C53" s="173"/>
    </row>
    <row r="54" spans="1:3" x14ac:dyDescent="0.35">
      <c r="A54" s="1" t="s">
        <v>1761</v>
      </c>
      <c r="B54" s="154"/>
      <c r="C54" s="173"/>
    </row>
    <row r="55" spans="1:3" x14ac:dyDescent="0.35">
      <c r="A55" s="1" t="s">
        <v>1762</v>
      </c>
      <c r="B55" s="154"/>
      <c r="C55" s="173"/>
    </row>
    <row r="56" spans="1:3" x14ac:dyDescent="0.35">
      <c r="A56" s="1" t="s">
        <v>1763</v>
      </c>
      <c r="B56" s="154"/>
      <c r="C56" s="173"/>
    </row>
    <row r="57" spans="1:3" x14ac:dyDescent="0.35">
      <c r="A57" s="1" t="s">
        <v>1764</v>
      </c>
      <c r="B57" s="154"/>
      <c r="C57" s="17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rintOptions horizontalCentered="1"/>
  <pageMargins left="0.19685039370078741" right="0.19685039370078741" top="0.74803149606299213" bottom="0.19685039370078741" header="0.19685039370078741" footer="0"/>
  <pageSetup paperSize="9" scale="50" orientation="landscape" r:id="rId1"/>
  <headerFooter>
    <oddHeader>&amp;L&amp;"Calibri"&amp;12&amp;K0000FF Classification: Limited&amp;1#_x000D_&amp;R&amp;G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Q434"/>
  <sheetViews>
    <sheetView topLeftCell="A98" zoomScale="80" zoomScaleNormal="80" workbookViewId="0">
      <selection activeCell="B108" sqref="B108"/>
    </sheetView>
  </sheetViews>
  <sheetFormatPr defaultColWidth="9.1796875" defaultRowHeight="14.5" x14ac:dyDescent="0.35"/>
  <cols>
    <col min="1" max="1" width="54.81640625" style="198" customWidth="1"/>
    <col min="2" max="7" width="17" style="198" customWidth="1"/>
    <col min="8" max="9" width="16.81640625" style="198" customWidth="1"/>
    <col min="10" max="10" width="17" style="198" customWidth="1"/>
    <col min="11" max="11" width="16.81640625" style="198" customWidth="1"/>
    <col min="12" max="12" width="17" style="198" customWidth="1"/>
    <col min="13" max="13" width="2.54296875" style="198" customWidth="1"/>
    <col min="14" max="14" width="15.1796875" style="198" customWidth="1"/>
    <col min="15" max="16384" width="9.1796875" style="198"/>
  </cols>
  <sheetData>
    <row r="1" spans="1:13" ht="25.5" customHeight="1" x14ac:dyDescent="0.5">
      <c r="A1" s="423" t="s">
        <v>2183</v>
      </c>
      <c r="B1" s="423"/>
      <c r="C1" s="423"/>
      <c r="D1" s="423"/>
      <c r="E1" s="423"/>
      <c r="F1" s="423"/>
      <c r="G1" s="423"/>
      <c r="H1" s="423"/>
      <c r="I1" s="423"/>
      <c r="J1" s="423"/>
      <c r="K1" s="423"/>
      <c r="L1" s="423"/>
      <c r="M1" s="423"/>
    </row>
    <row r="2" spans="1:13" ht="25.5" customHeight="1" x14ac:dyDescent="0.5">
      <c r="A2" s="424" t="s">
        <v>2755</v>
      </c>
      <c r="B2" s="424"/>
      <c r="C2" s="424"/>
      <c r="D2" s="424"/>
      <c r="E2" s="424"/>
      <c r="F2" s="424"/>
      <c r="G2" s="424"/>
      <c r="H2" s="424"/>
      <c r="I2" s="424"/>
      <c r="J2" s="424"/>
      <c r="K2" s="424"/>
      <c r="L2" s="424"/>
      <c r="M2" s="424"/>
    </row>
    <row r="3" spans="1:13" s="205" customFormat="1" ht="25.5" customHeight="1" x14ac:dyDescent="0.35">
      <c r="A3" s="199"/>
      <c r="B3" s="200"/>
      <c r="C3" s="201"/>
      <c r="D3" s="202"/>
      <c r="E3" s="202"/>
      <c r="F3" s="203"/>
      <c r="G3" s="200"/>
      <c r="H3" s="201"/>
      <c r="I3" s="202"/>
      <c r="J3" s="202"/>
      <c r="K3" s="204"/>
      <c r="L3" s="204"/>
    </row>
    <row r="4" spans="1:13" s="205" customFormat="1" ht="25.5" customHeight="1" x14ac:dyDescent="0.35">
      <c r="A4" s="206"/>
      <c r="B4" s="207"/>
      <c r="C4" s="207"/>
      <c r="D4" s="202"/>
      <c r="E4" s="202"/>
      <c r="F4" s="203"/>
      <c r="G4" s="207"/>
      <c r="H4" s="207"/>
      <c r="I4" s="202"/>
      <c r="J4" s="202"/>
      <c r="K4" s="206"/>
      <c r="L4" s="206"/>
    </row>
    <row r="5" spans="1:13" s="205" customFormat="1" ht="25.5" customHeight="1" x14ac:dyDescent="0.25">
      <c r="A5" s="208"/>
      <c r="B5" s="207"/>
      <c r="C5" s="209"/>
      <c r="D5" s="210"/>
      <c r="E5" s="210"/>
      <c r="F5" s="203"/>
      <c r="G5" s="207"/>
      <c r="H5" s="209"/>
      <c r="I5" s="210"/>
      <c r="J5" s="210"/>
      <c r="K5" s="208"/>
      <c r="L5" s="208"/>
    </row>
    <row r="6" spans="1:13" s="205" customFormat="1" ht="25.5" customHeight="1" x14ac:dyDescent="0.35">
      <c r="A6" s="211"/>
      <c r="B6" s="207"/>
      <c r="C6" s="440"/>
      <c r="D6" s="440"/>
      <c r="E6" s="202"/>
      <c r="F6" s="203"/>
      <c r="G6" s="207"/>
      <c r="H6" s="440"/>
      <c r="I6" s="440"/>
      <c r="J6" s="202"/>
      <c r="K6" s="211"/>
      <c r="L6" s="211"/>
    </row>
    <row r="7" spans="1:13" s="213" customFormat="1" ht="18" x14ac:dyDescent="0.4">
      <c r="A7" s="212" t="s">
        <v>2184</v>
      </c>
      <c r="D7" s="214"/>
      <c r="E7" s="214"/>
    </row>
    <row r="8" spans="1:13" s="213" customFormat="1" ht="12.65" customHeight="1" x14ac:dyDescent="0.25">
      <c r="A8" s="215" t="s">
        <v>2185</v>
      </c>
      <c r="B8" s="430" t="s">
        <v>2181</v>
      </c>
      <c r="C8" s="431"/>
      <c r="D8" s="216"/>
      <c r="E8" s="217"/>
      <c r="F8" s="217"/>
    </row>
    <row r="9" spans="1:13" s="213" customFormat="1" ht="12.75" customHeight="1" x14ac:dyDescent="0.25">
      <c r="A9" s="215" t="s">
        <v>2186</v>
      </c>
      <c r="B9" s="430" t="s">
        <v>2187</v>
      </c>
      <c r="C9" s="431"/>
      <c r="D9" s="216"/>
      <c r="E9" s="217"/>
      <c r="F9" s="217"/>
    </row>
    <row r="10" spans="1:13" s="213" customFormat="1" ht="12.75" customHeight="1" x14ac:dyDescent="0.25">
      <c r="A10" s="215" t="s">
        <v>2188</v>
      </c>
      <c r="B10" s="430" t="s">
        <v>2756</v>
      </c>
      <c r="C10" s="435"/>
      <c r="D10" s="435"/>
      <c r="E10" s="435"/>
      <c r="F10" s="431"/>
    </row>
    <row r="11" spans="1:13" s="213" customFormat="1" ht="12.75" customHeight="1" x14ac:dyDescent="0.25">
      <c r="A11" s="215" t="s">
        <v>2189</v>
      </c>
      <c r="B11" s="218">
        <v>45494</v>
      </c>
      <c r="C11" s="219"/>
      <c r="D11" s="219"/>
      <c r="E11" s="217"/>
      <c r="F11" s="217"/>
    </row>
    <row r="12" spans="1:13" s="213" customFormat="1" ht="12.75" customHeight="1" x14ac:dyDescent="0.25">
      <c r="A12" s="215" t="s">
        <v>2190</v>
      </c>
      <c r="B12" s="218">
        <v>45444</v>
      </c>
      <c r="C12" s="219"/>
      <c r="D12" s="219"/>
      <c r="E12" s="217"/>
      <c r="F12" s="217"/>
    </row>
    <row r="13" spans="1:13" s="213" customFormat="1" ht="12.75" customHeight="1" x14ac:dyDescent="0.25">
      <c r="A13" s="215" t="s">
        <v>2191</v>
      </c>
      <c r="B13" s="220">
        <v>45473</v>
      </c>
      <c r="C13" s="221"/>
      <c r="D13" s="222"/>
      <c r="E13" s="217"/>
      <c r="F13" s="217"/>
    </row>
    <row r="14" spans="1:13" s="213" customFormat="1" ht="12.75" customHeight="1" x14ac:dyDescent="0.25">
      <c r="A14" s="215" t="s">
        <v>2192</v>
      </c>
      <c r="B14" s="436" t="s">
        <v>2193</v>
      </c>
      <c r="C14" s="437"/>
      <c r="D14" s="437"/>
      <c r="E14" s="437"/>
      <c r="F14" s="438"/>
    </row>
    <row r="15" spans="1:13" s="213" customFormat="1" ht="12.5" x14ac:dyDescent="0.25"/>
    <row r="16" spans="1:13" s="213" customFormat="1" ht="13" x14ac:dyDescent="0.3">
      <c r="A16" s="212" t="s">
        <v>2194</v>
      </c>
    </row>
    <row r="17" spans="1:13" s="213" customFormat="1" ht="12.5" x14ac:dyDescent="0.25">
      <c r="A17" s="217"/>
      <c r="B17" s="432" t="s">
        <v>2195</v>
      </c>
      <c r="C17" s="433"/>
      <c r="D17" s="434"/>
      <c r="E17" s="428" t="s">
        <v>2196</v>
      </c>
      <c r="F17" s="429"/>
      <c r="G17" s="428" t="s">
        <v>2197</v>
      </c>
      <c r="H17" s="429"/>
      <c r="I17" s="428" t="s">
        <v>2198</v>
      </c>
      <c r="J17" s="429"/>
      <c r="K17" s="428" t="s">
        <v>2199</v>
      </c>
      <c r="L17" s="429"/>
    </row>
    <row r="18" spans="1:13" s="213" customFormat="1" ht="12.5" x14ac:dyDescent="0.25">
      <c r="A18" s="217"/>
      <c r="B18" s="225"/>
      <c r="C18" s="226"/>
      <c r="D18" s="226"/>
      <c r="E18" s="225" t="s">
        <v>2200</v>
      </c>
      <c r="F18" s="227" t="s">
        <v>2201</v>
      </c>
      <c r="G18" s="225" t="s">
        <v>2200</v>
      </c>
      <c r="H18" s="227" t="s">
        <v>2201</v>
      </c>
      <c r="I18" s="225" t="s">
        <v>2200</v>
      </c>
      <c r="J18" s="227" t="s">
        <v>2201</v>
      </c>
      <c r="K18" s="225" t="s">
        <v>2200</v>
      </c>
      <c r="L18" s="227" t="s">
        <v>2201</v>
      </c>
    </row>
    <row r="19" spans="1:13" s="213" customFormat="1" ht="12.5" x14ac:dyDescent="0.25">
      <c r="A19" s="228" t="s">
        <v>2202</v>
      </c>
      <c r="B19" s="441"/>
      <c r="C19" s="441"/>
      <c r="D19" s="429"/>
      <c r="E19" s="229" t="s">
        <v>2203</v>
      </c>
      <c r="F19" s="230" t="s">
        <v>2204</v>
      </c>
      <c r="G19" s="229" t="s">
        <v>2203</v>
      </c>
      <c r="H19" s="230" t="s">
        <v>2205</v>
      </c>
      <c r="I19" s="229" t="s">
        <v>2203</v>
      </c>
      <c r="J19" s="230" t="s">
        <v>2203</v>
      </c>
      <c r="K19" s="229" t="s">
        <v>2203</v>
      </c>
      <c r="L19" s="229" t="s">
        <v>2203</v>
      </c>
    </row>
    <row r="20" spans="1:13" s="213" customFormat="1" ht="15.5" x14ac:dyDescent="0.35">
      <c r="A20" s="231" t="s">
        <v>2206</v>
      </c>
      <c r="B20" s="425" t="s">
        <v>2181</v>
      </c>
      <c r="C20" s="426"/>
      <c r="D20" s="427"/>
      <c r="E20" s="229" t="s">
        <v>2203</v>
      </c>
      <c r="F20" s="233" t="s">
        <v>2207</v>
      </c>
      <c r="G20" s="229" t="s">
        <v>2203</v>
      </c>
      <c r="H20" s="234" t="s">
        <v>2208</v>
      </c>
      <c r="I20" s="229" t="s">
        <v>2203</v>
      </c>
      <c r="J20" s="233" t="s">
        <v>2209</v>
      </c>
      <c r="K20" s="229" t="s">
        <v>2203</v>
      </c>
      <c r="L20" s="229" t="s">
        <v>2203</v>
      </c>
      <c r="M20" s="235" t="s">
        <v>2210</v>
      </c>
    </row>
    <row r="21" spans="1:13" s="213" customFormat="1" x14ac:dyDescent="0.25">
      <c r="A21" s="231" t="s">
        <v>2211</v>
      </c>
      <c r="B21" s="425" t="s">
        <v>2181</v>
      </c>
      <c r="C21" s="426"/>
      <c r="D21" s="427"/>
      <c r="E21" s="232" t="s">
        <v>2203</v>
      </c>
      <c r="F21" s="232" t="s">
        <v>2207</v>
      </c>
      <c r="G21" s="232" t="s">
        <v>2203</v>
      </c>
      <c r="H21" s="232" t="s">
        <v>2208</v>
      </c>
      <c r="I21" s="232" t="s">
        <v>2203</v>
      </c>
      <c r="J21" s="232" t="s">
        <v>2209</v>
      </c>
      <c r="K21" s="229" t="s">
        <v>2203</v>
      </c>
      <c r="L21" s="229" t="s">
        <v>2203</v>
      </c>
      <c r="M21" s="235" t="s">
        <v>2210</v>
      </c>
    </row>
    <row r="22" spans="1:13" s="213" customFormat="1" x14ac:dyDescent="0.25">
      <c r="A22" s="231" t="s">
        <v>2212</v>
      </c>
      <c r="B22" s="425" t="s">
        <v>2181</v>
      </c>
      <c r="C22" s="426"/>
      <c r="D22" s="427"/>
      <c r="E22" s="232" t="s">
        <v>2203</v>
      </c>
      <c r="F22" s="232" t="s">
        <v>2207</v>
      </c>
      <c r="G22" s="232" t="s">
        <v>2203</v>
      </c>
      <c r="H22" s="232" t="s">
        <v>2208</v>
      </c>
      <c r="I22" s="232" t="s">
        <v>2203</v>
      </c>
      <c r="J22" s="232" t="s">
        <v>2209</v>
      </c>
      <c r="K22" s="229" t="s">
        <v>2203</v>
      </c>
      <c r="L22" s="229" t="s">
        <v>2203</v>
      </c>
      <c r="M22" s="235" t="s">
        <v>2210</v>
      </c>
    </row>
    <row r="23" spans="1:13" s="213" customFormat="1" x14ac:dyDescent="0.35">
      <c r="A23" s="231" t="s">
        <v>1396</v>
      </c>
      <c r="B23" s="425" t="s">
        <v>2181</v>
      </c>
      <c r="C23" s="426"/>
      <c r="D23" s="427"/>
      <c r="E23" s="232" t="s">
        <v>2213</v>
      </c>
      <c r="F23" s="232" t="s">
        <v>2207</v>
      </c>
      <c r="G23" s="232" t="s">
        <v>2214</v>
      </c>
      <c r="H23" s="232" t="s">
        <v>2208</v>
      </c>
      <c r="I23" s="236" t="s">
        <v>2203</v>
      </c>
      <c r="J23" s="232" t="s">
        <v>2209</v>
      </c>
      <c r="K23" s="229" t="s">
        <v>2203</v>
      </c>
      <c r="L23" s="229" t="s">
        <v>2203</v>
      </c>
    </row>
    <row r="24" spans="1:13" s="213" customFormat="1" ht="12.5" x14ac:dyDescent="0.25">
      <c r="A24" s="231" t="s">
        <v>2215</v>
      </c>
      <c r="B24" s="425" t="s">
        <v>2216</v>
      </c>
      <c r="C24" s="426"/>
      <c r="D24" s="427"/>
      <c r="E24" s="229" t="s">
        <v>2203</v>
      </c>
      <c r="F24" s="229" t="s">
        <v>2203</v>
      </c>
      <c r="G24" s="229" t="s">
        <v>2203</v>
      </c>
      <c r="H24" s="229" t="s">
        <v>2203</v>
      </c>
      <c r="I24" s="229" t="s">
        <v>2203</v>
      </c>
      <c r="J24" s="229" t="s">
        <v>2203</v>
      </c>
      <c r="K24" s="229" t="s">
        <v>2203</v>
      </c>
      <c r="L24" s="229" t="s">
        <v>2203</v>
      </c>
    </row>
    <row r="25" spans="1:13" s="213" customFormat="1" ht="12.5" x14ac:dyDescent="0.25">
      <c r="A25" s="231" t="s">
        <v>2217</v>
      </c>
      <c r="B25" s="425" t="s">
        <v>2181</v>
      </c>
      <c r="C25" s="426"/>
      <c r="D25" s="427"/>
      <c r="E25" s="232" t="s">
        <v>2218</v>
      </c>
      <c r="F25" s="232" t="s">
        <v>2207</v>
      </c>
      <c r="G25" s="232" t="s">
        <v>2219</v>
      </c>
      <c r="H25" s="232" t="s">
        <v>2208</v>
      </c>
      <c r="I25" s="232" t="s">
        <v>2203</v>
      </c>
      <c r="J25" s="232" t="s">
        <v>2209</v>
      </c>
      <c r="K25" s="229" t="s">
        <v>2203</v>
      </c>
      <c r="L25" s="229" t="s">
        <v>2203</v>
      </c>
    </row>
    <row r="26" spans="1:13" s="213" customFormat="1" ht="12.5" x14ac:dyDescent="0.25">
      <c r="A26" s="231" t="s">
        <v>2220</v>
      </c>
      <c r="B26" s="425" t="s">
        <v>2216</v>
      </c>
      <c r="C26" s="426"/>
      <c r="D26" s="427"/>
      <c r="E26" s="229" t="s">
        <v>2203</v>
      </c>
      <c r="F26" s="229" t="s">
        <v>2203</v>
      </c>
      <c r="G26" s="229" t="s">
        <v>2203</v>
      </c>
      <c r="H26" s="229" t="s">
        <v>2203</v>
      </c>
      <c r="I26" s="229" t="s">
        <v>2203</v>
      </c>
      <c r="J26" s="229" t="s">
        <v>2203</v>
      </c>
      <c r="K26" s="229" t="s">
        <v>2203</v>
      </c>
      <c r="L26" s="229" t="s">
        <v>2203</v>
      </c>
    </row>
    <row r="27" spans="1:13" s="213" customFormat="1" ht="15.5" x14ac:dyDescent="0.35">
      <c r="A27" s="231" t="s">
        <v>2221</v>
      </c>
      <c r="B27" s="425" t="s">
        <v>2181</v>
      </c>
      <c r="C27" s="426"/>
      <c r="D27" s="427"/>
      <c r="E27" s="237" t="s">
        <v>2222</v>
      </c>
      <c r="F27" s="232" t="s">
        <v>2207</v>
      </c>
      <c r="G27" s="237" t="s">
        <v>2223</v>
      </c>
      <c r="H27" s="232" t="s">
        <v>2208</v>
      </c>
      <c r="I27" s="237" t="s">
        <v>2203</v>
      </c>
      <c r="J27" s="232" t="s">
        <v>2209</v>
      </c>
      <c r="K27" s="229" t="s">
        <v>2203</v>
      </c>
      <c r="L27" s="229" t="s">
        <v>2203</v>
      </c>
      <c r="M27" s="235" t="s">
        <v>2224</v>
      </c>
    </row>
    <row r="28" spans="1:13" s="213" customFormat="1" ht="12.5" x14ac:dyDescent="0.25">
      <c r="A28" s="231" t="s">
        <v>2225</v>
      </c>
      <c r="B28" s="425" t="s">
        <v>2216</v>
      </c>
      <c r="C28" s="426"/>
      <c r="D28" s="427"/>
      <c r="E28" s="229" t="s">
        <v>2203</v>
      </c>
      <c r="F28" s="229" t="s">
        <v>2203</v>
      </c>
      <c r="G28" s="229" t="s">
        <v>2203</v>
      </c>
      <c r="H28" s="229" t="s">
        <v>2203</v>
      </c>
      <c r="I28" s="229" t="s">
        <v>2203</v>
      </c>
      <c r="J28" s="229" t="s">
        <v>2203</v>
      </c>
      <c r="K28" s="229" t="s">
        <v>2203</v>
      </c>
      <c r="L28" s="229" t="s">
        <v>2203</v>
      </c>
    </row>
    <row r="29" spans="1:13" s="213" customFormat="1" ht="14.25" customHeight="1" x14ac:dyDescent="0.25">
      <c r="A29" s="228" t="s">
        <v>2226</v>
      </c>
      <c r="B29" s="238">
        <v>27928027480.709995</v>
      </c>
      <c r="C29" s="235" t="s">
        <v>2227</v>
      </c>
    </row>
    <row r="30" spans="1:13" s="213" customFormat="1" ht="14.25" customHeight="1" x14ac:dyDescent="0.25">
      <c r="A30" s="231" t="s">
        <v>2228</v>
      </c>
      <c r="B30" s="239" t="s">
        <v>2203</v>
      </c>
      <c r="C30" s="235" t="s">
        <v>2227</v>
      </c>
    </row>
    <row r="31" spans="1:13" s="213" customFormat="1" ht="14.25" customHeight="1" x14ac:dyDescent="0.25">
      <c r="A31" s="231" t="s">
        <v>2229</v>
      </c>
      <c r="B31" s="240">
        <v>6.0116002334759611E-2</v>
      </c>
      <c r="C31" s="235" t="s">
        <v>2227</v>
      </c>
    </row>
    <row r="32" spans="1:13" s="213" customFormat="1" ht="14.25" customHeight="1" x14ac:dyDescent="0.25">
      <c r="A32" s="231" t="s">
        <v>2230</v>
      </c>
      <c r="B32" s="240">
        <v>4.369723626330986E-2</v>
      </c>
      <c r="C32" s="235" t="s">
        <v>2227</v>
      </c>
    </row>
    <row r="33" spans="1:10" s="213" customFormat="1" ht="14.25" customHeight="1" x14ac:dyDescent="0.25">
      <c r="A33" s="231" t="s">
        <v>2231</v>
      </c>
      <c r="B33" s="238">
        <v>0</v>
      </c>
      <c r="C33" s="235" t="s">
        <v>2227</v>
      </c>
    </row>
    <row r="34" spans="1:10" s="213" customFormat="1" ht="12.5" x14ac:dyDescent="0.25"/>
    <row r="35" spans="1:10" s="213" customFormat="1" ht="13" x14ac:dyDescent="0.3">
      <c r="A35" s="212" t="s">
        <v>2232</v>
      </c>
    </row>
    <row r="36" spans="1:10" s="213" customFormat="1" ht="37.5" x14ac:dyDescent="0.25">
      <c r="A36" s="217"/>
      <c r="B36" s="215" t="s">
        <v>2233</v>
      </c>
      <c r="C36" s="215" t="s">
        <v>2234</v>
      </c>
      <c r="D36" s="241" t="s">
        <v>2235</v>
      </c>
    </row>
    <row r="37" spans="1:10" s="213" customFormat="1" ht="12.75" customHeight="1" x14ac:dyDescent="0.35">
      <c r="A37" s="231" t="s">
        <v>2236</v>
      </c>
      <c r="B37" s="242"/>
      <c r="C37" s="242"/>
      <c r="D37" s="242"/>
      <c r="F37" s="444"/>
      <c r="G37" s="201"/>
      <c r="H37" s="202"/>
      <c r="I37" s="202"/>
      <c r="J37" s="197"/>
    </row>
    <row r="38" spans="1:10" s="213" customFormat="1" ht="12.75" customHeight="1" x14ac:dyDescent="0.35">
      <c r="A38" s="231" t="s">
        <v>2237</v>
      </c>
      <c r="B38" s="238">
        <v>98613330.929999992</v>
      </c>
      <c r="C38" s="243" t="s">
        <v>2203</v>
      </c>
      <c r="D38" s="243" t="s">
        <v>2203</v>
      </c>
      <c r="F38" s="444"/>
      <c r="G38" s="201"/>
      <c r="H38" s="202"/>
      <c r="I38" s="202"/>
      <c r="J38" s="197"/>
    </row>
    <row r="39" spans="1:10" s="213" customFormat="1" ht="12.75" customHeight="1" x14ac:dyDescent="0.25">
      <c r="A39" s="231" t="s">
        <v>2238</v>
      </c>
      <c r="B39" s="238">
        <v>3144165.66</v>
      </c>
      <c r="C39" s="243" t="s">
        <v>2203</v>
      </c>
      <c r="D39" s="243" t="s">
        <v>2203</v>
      </c>
      <c r="F39" s="442"/>
      <c r="G39" s="244"/>
      <c r="H39" s="244"/>
      <c r="I39" s="210"/>
      <c r="J39" s="197"/>
    </row>
    <row r="40" spans="1:10" s="213" customFormat="1" ht="12.75" customHeight="1" x14ac:dyDescent="0.35">
      <c r="A40" s="231" t="s">
        <v>2239</v>
      </c>
      <c r="B40" s="238">
        <v>4571499.9799999893</v>
      </c>
      <c r="C40" s="243" t="s">
        <v>2203</v>
      </c>
      <c r="D40" s="243" t="s">
        <v>2203</v>
      </c>
      <c r="F40" s="442"/>
      <c r="G40" s="244"/>
      <c r="H40" s="244"/>
      <c r="I40" s="202"/>
      <c r="J40" s="197"/>
    </row>
    <row r="41" spans="1:10" s="213" customFormat="1" ht="12.75" customHeight="1" x14ac:dyDescent="0.25">
      <c r="A41" s="231" t="s">
        <v>2240</v>
      </c>
      <c r="B41" s="238">
        <v>170487.46</v>
      </c>
      <c r="C41" s="243" t="s">
        <v>2203</v>
      </c>
      <c r="D41" s="243" t="s">
        <v>2203</v>
      </c>
      <c r="F41" s="442"/>
      <c r="G41" s="470"/>
      <c r="H41" s="470"/>
      <c r="I41" s="245"/>
      <c r="J41" s="197"/>
    </row>
    <row r="42" spans="1:10" s="213" customFormat="1" ht="12.75" customHeight="1" x14ac:dyDescent="0.25">
      <c r="A42" s="231" t="s">
        <v>2241</v>
      </c>
      <c r="B42" s="238">
        <v>37688527.400000006</v>
      </c>
      <c r="C42" s="243" t="s">
        <v>2203</v>
      </c>
      <c r="D42" s="243" t="s">
        <v>2203</v>
      </c>
      <c r="F42" s="442"/>
      <c r="G42" s="470"/>
      <c r="H42" s="470"/>
      <c r="I42" s="245"/>
      <c r="J42" s="197"/>
    </row>
    <row r="43" spans="1:10" s="213" customFormat="1" ht="12.75" customHeight="1" x14ac:dyDescent="0.25">
      <c r="A43" s="231" t="s">
        <v>2242</v>
      </c>
      <c r="B43" s="242">
        <v>144188011.42999998</v>
      </c>
      <c r="C43" s="243" t="s">
        <v>2203</v>
      </c>
      <c r="D43" s="243" t="s">
        <v>2203</v>
      </c>
      <c r="F43" s="442"/>
      <c r="G43" s="470"/>
      <c r="H43" s="470"/>
      <c r="I43" s="245"/>
      <c r="J43" s="197"/>
    </row>
    <row r="44" spans="1:10" s="213" customFormat="1" ht="12.75" customHeight="1" x14ac:dyDescent="0.25">
      <c r="A44" s="231" t="s">
        <v>2243</v>
      </c>
      <c r="B44" s="238">
        <v>2161548.73</v>
      </c>
      <c r="C44" s="243" t="s">
        <v>2203</v>
      </c>
      <c r="D44" s="243" t="s">
        <v>2203</v>
      </c>
      <c r="F44" s="442"/>
      <c r="G44" s="443"/>
      <c r="H44" s="246"/>
      <c r="I44" s="244"/>
      <c r="J44" s="197"/>
    </row>
    <row r="45" spans="1:10" s="213" customFormat="1" ht="12.75" customHeight="1" x14ac:dyDescent="0.25">
      <c r="A45" s="231" t="s">
        <v>2244</v>
      </c>
      <c r="B45" s="238">
        <v>0</v>
      </c>
      <c r="C45" s="243" t="s">
        <v>2203</v>
      </c>
      <c r="D45" s="243" t="s">
        <v>2203</v>
      </c>
      <c r="F45" s="442"/>
      <c r="G45" s="443"/>
      <c r="H45" s="244"/>
      <c r="I45" s="244"/>
      <c r="J45" s="197"/>
    </row>
    <row r="46" spans="1:10" s="213" customFormat="1" ht="12.75" customHeight="1" x14ac:dyDescent="0.25">
      <c r="A46" s="231" t="s">
        <v>2245</v>
      </c>
      <c r="B46" s="238">
        <v>79881922.360000014</v>
      </c>
      <c r="C46" s="243" t="s">
        <v>2203</v>
      </c>
      <c r="D46" s="243" t="s">
        <v>2203</v>
      </c>
      <c r="F46" s="197"/>
      <c r="G46" s="197"/>
      <c r="H46" s="197"/>
      <c r="I46" s="197"/>
      <c r="J46" s="197"/>
    </row>
    <row r="47" spans="1:10" s="213" customFormat="1" ht="12.75" customHeight="1" x14ac:dyDescent="0.25">
      <c r="A47" s="231" t="s">
        <v>2246</v>
      </c>
      <c r="B47" s="238">
        <v>0</v>
      </c>
      <c r="C47" s="243" t="s">
        <v>2203</v>
      </c>
      <c r="D47" s="243" t="s">
        <v>2203</v>
      </c>
      <c r="F47" s="197"/>
      <c r="G47" s="197"/>
      <c r="H47" s="197"/>
      <c r="I47" s="197"/>
      <c r="J47" s="197"/>
    </row>
    <row r="48" spans="1:10" s="213" customFormat="1" ht="12.75" customHeight="1" x14ac:dyDescent="0.25">
      <c r="A48" s="231" t="s">
        <v>2247</v>
      </c>
      <c r="B48" s="238">
        <v>62144540.340000004</v>
      </c>
      <c r="C48" s="243" t="s">
        <v>2203</v>
      </c>
      <c r="D48" s="243" t="s">
        <v>2203</v>
      </c>
      <c r="F48" s="197"/>
      <c r="G48" s="197"/>
      <c r="H48" s="197"/>
      <c r="I48" s="197"/>
      <c r="J48" s="197"/>
    </row>
    <row r="49" spans="1:10" s="213" customFormat="1" ht="12.75" customHeight="1" x14ac:dyDescent="0.25">
      <c r="A49" s="231" t="s">
        <v>2248</v>
      </c>
      <c r="B49" s="238">
        <v>0</v>
      </c>
      <c r="C49" s="243" t="s">
        <v>2203</v>
      </c>
      <c r="D49" s="243" t="s">
        <v>2203</v>
      </c>
      <c r="F49" s="197"/>
      <c r="G49" s="197"/>
      <c r="H49" s="197"/>
      <c r="I49" s="197"/>
      <c r="J49" s="197"/>
    </row>
    <row r="50" spans="1:10" s="213" customFormat="1" ht="12.75" customHeight="1" x14ac:dyDescent="0.35">
      <c r="A50" s="231" t="s">
        <v>2249</v>
      </c>
      <c r="B50" s="242">
        <v>144188011.43000001</v>
      </c>
      <c r="C50" s="243" t="s">
        <v>2203</v>
      </c>
      <c r="D50" s="243" t="s">
        <v>2203</v>
      </c>
      <c r="F50" s="444"/>
      <c r="G50" s="201"/>
      <c r="H50" s="202"/>
      <c r="I50" s="202"/>
      <c r="J50" s="197"/>
    </row>
    <row r="51" spans="1:10" s="213" customFormat="1" ht="12.75" customHeight="1" x14ac:dyDescent="0.35">
      <c r="A51" s="231" t="s">
        <v>2250</v>
      </c>
      <c r="B51" s="242"/>
      <c r="C51" s="247"/>
      <c r="D51" s="247"/>
      <c r="F51" s="444"/>
      <c r="G51" s="201"/>
      <c r="H51" s="202"/>
      <c r="I51" s="202"/>
      <c r="J51" s="197"/>
    </row>
    <row r="52" spans="1:10" s="213" customFormat="1" ht="12.75" customHeight="1" x14ac:dyDescent="0.25">
      <c r="A52" s="231" t="s">
        <v>2251</v>
      </c>
      <c r="B52" s="238">
        <v>352947841.27999997</v>
      </c>
      <c r="C52" s="243" t="s">
        <v>2203</v>
      </c>
      <c r="D52" s="243" t="s">
        <v>2203</v>
      </c>
      <c r="F52" s="442"/>
      <c r="G52" s="244"/>
      <c r="H52" s="244"/>
      <c r="I52" s="210"/>
      <c r="J52" s="197"/>
    </row>
    <row r="53" spans="1:10" s="213" customFormat="1" ht="12.75" customHeight="1" x14ac:dyDescent="0.35">
      <c r="A53" s="231" t="s">
        <v>2252</v>
      </c>
      <c r="B53" s="238">
        <v>0</v>
      </c>
      <c r="C53" s="243" t="s">
        <v>2203</v>
      </c>
      <c r="D53" s="243" t="s">
        <v>2203</v>
      </c>
      <c r="F53" s="442"/>
      <c r="G53" s="244"/>
      <c r="H53" s="244"/>
      <c r="I53" s="202"/>
      <c r="J53" s="197"/>
    </row>
    <row r="54" spans="1:10" s="213" customFormat="1" ht="12.75" customHeight="1" x14ac:dyDescent="0.25">
      <c r="A54" s="231" t="s">
        <v>2240</v>
      </c>
      <c r="B54" s="238">
        <v>135959.21</v>
      </c>
      <c r="C54" s="243" t="s">
        <v>2203</v>
      </c>
      <c r="D54" s="243" t="s">
        <v>2203</v>
      </c>
      <c r="F54" s="442"/>
      <c r="G54" s="470"/>
      <c r="H54" s="470"/>
      <c r="I54" s="244"/>
      <c r="J54" s="197"/>
    </row>
    <row r="55" spans="1:10" s="213" customFormat="1" ht="12.75" customHeight="1" x14ac:dyDescent="0.25">
      <c r="A55" s="231" t="s">
        <v>2253</v>
      </c>
      <c r="B55" s="242">
        <v>353083800.48999995</v>
      </c>
      <c r="C55" s="243" t="s">
        <v>2203</v>
      </c>
      <c r="D55" s="243" t="s">
        <v>2203</v>
      </c>
      <c r="F55" s="442"/>
      <c r="G55" s="470"/>
      <c r="H55" s="470"/>
      <c r="I55" s="244"/>
      <c r="J55" s="197"/>
    </row>
    <row r="56" spans="1:10" s="213" customFormat="1" ht="12.75" customHeight="1" x14ac:dyDescent="0.25">
      <c r="A56" s="231" t="s">
        <v>2254</v>
      </c>
      <c r="B56" s="238">
        <v>0</v>
      </c>
      <c r="C56" s="243" t="s">
        <v>2203</v>
      </c>
      <c r="D56" s="243" t="s">
        <v>2203</v>
      </c>
      <c r="F56" s="442"/>
      <c r="G56" s="443"/>
      <c r="H56" s="246"/>
      <c r="I56" s="244"/>
      <c r="J56" s="197"/>
    </row>
    <row r="57" spans="1:10" s="213" customFormat="1" ht="12.75" customHeight="1" x14ac:dyDescent="0.25">
      <c r="A57" s="231" t="s">
        <v>2255</v>
      </c>
      <c r="B57" s="238">
        <v>0</v>
      </c>
      <c r="C57" s="243" t="s">
        <v>2203</v>
      </c>
      <c r="D57" s="243" t="s">
        <v>2203</v>
      </c>
      <c r="F57" s="442"/>
      <c r="G57" s="443"/>
      <c r="H57" s="244"/>
      <c r="I57" s="244"/>
      <c r="J57" s="197"/>
    </row>
    <row r="58" spans="1:10" s="213" customFormat="1" ht="12.75" customHeight="1" x14ac:dyDescent="0.25">
      <c r="A58" s="231" t="s">
        <v>2245</v>
      </c>
      <c r="B58" s="238">
        <v>0</v>
      </c>
      <c r="C58" s="243" t="s">
        <v>2203</v>
      </c>
      <c r="D58" s="243" t="s">
        <v>2203</v>
      </c>
      <c r="G58" s="248"/>
    </row>
    <row r="59" spans="1:10" s="213" customFormat="1" ht="12.75" customHeight="1" x14ac:dyDescent="0.25">
      <c r="A59" s="231" t="s">
        <v>2256</v>
      </c>
      <c r="B59" s="238">
        <v>353083800.48999995</v>
      </c>
      <c r="C59" s="243" t="s">
        <v>2203</v>
      </c>
      <c r="D59" s="243" t="s">
        <v>2203</v>
      </c>
    </row>
    <row r="60" spans="1:10" s="213" customFormat="1" ht="12.75" customHeight="1" x14ac:dyDescent="0.25">
      <c r="A60" s="231" t="s">
        <v>2249</v>
      </c>
      <c r="B60" s="242">
        <v>353083800.48999995</v>
      </c>
      <c r="C60" s="243" t="s">
        <v>2203</v>
      </c>
      <c r="D60" s="243" t="s">
        <v>2203</v>
      </c>
      <c r="E60" s="248"/>
      <c r="F60" s="248"/>
    </row>
    <row r="61" spans="1:10" s="213" customFormat="1" ht="12.75" customHeight="1" x14ac:dyDescent="0.25">
      <c r="A61" s="231" t="s">
        <v>2257</v>
      </c>
      <c r="B61" s="238">
        <v>264738128.75999999</v>
      </c>
      <c r="C61" s="238">
        <v>267698440.52000001</v>
      </c>
      <c r="D61" s="238">
        <v>260166628.78</v>
      </c>
      <c r="E61" s="249"/>
      <c r="F61" s="248"/>
    </row>
    <row r="62" spans="1:10" s="213" customFormat="1" ht="12.5" x14ac:dyDescent="0.25">
      <c r="A62" s="231" t="s">
        <v>2258</v>
      </c>
      <c r="B62" s="242">
        <v>101927984.04999998</v>
      </c>
      <c r="C62" s="238">
        <v>105333633.83000001</v>
      </c>
      <c r="D62" s="243" t="s">
        <v>2203</v>
      </c>
      <c r="E62" s="250"/>
      <c r="F62" s="250"/>
      <c r="G62" s="248"/>
    </row>
    <row r="63" spans="1:10" s="213" customFormat="1" ht="12.5" x14ac:dyDescent="0.25">
      <c r="A63" s="231" t="s">
        <v>2259</v>
      </c>
      <c r="B63" s="242">
        <v>353083800.48999995</v>
      </c>
      <c r="C63" s="238">
        <v>389656293.82999992</v>
      </c>
      <c r="D63" s="243" t="s">
        <v>2203</v>
      </c>
      <c r="E63" s="248"/>
      <c r="F63" s="250"/>
    </row>
    <row r="64" spans="1:10" s="213" customFormat="1" ht="12.5" x14ac:dyDescent="0.25">
      <c r="A64" s="231" t="s">
        <v>2260</v>
      </c>
      <c r="B64" s="238">
        <v>0</v>
      </c>
      <c r="C64" s="238">
        <v>0</v>
      </c>
      <c r="D64" s="238">
        <v>0</v>
      </c>
      <c r="E64" s="250"/>
    </row>
    <row r="65" spans="1:7" s="213" customFormat="1" ht="12.5" x14ac:dyDescent="0.25">
      <c r="D65" s="251"/>
      <c r="F65" s="250"/>
    </row>
    <row r="66" spans="1:7" s="213" customFormat="1" ht="13" x14ac:dyDescent="0.3">
      <c r="A66" s="212" t="s">
        <v>2261</v>
      </c>
    </row>
    <row r="67" spans="1:7" s="213" customFormat="1" x14ac:dyDescent="0.25">
      <c r="A67" s="217"/>
      <c r="B67" s="231" t="s">
        <v>1199</v>
      </c>
      <c r="C67" s="231" t="s">
        <v>2262</v>
      </c>
      <c r="D67" s="235" t="s">
        <v>2263</v>
      </c>
    </row>
    <row r="68" spans="1:7" s="213" customFormat="1" ht="17.75" customHeight="1" x14ac:dyDescent="0.4">
      <c r="A68" s="231" t="s">
        <v>2264</v>
      </c>
      <c r="B68" s="384">
        <v>25372779660</v>
      </c>
      <c r="C68" s="252" t="s">
        <v>2265</v>
      </c>
      <c r="D68" s="253"/>
      <c r="E68" s="254"/>
      <c r="F68" s="250"/>
      <c r="G68" s="250"/>
    </row>
    <row r="69" spans="1:7" s="213" customFormat="1" ht="20.5" x14ac:dyDescent="0.25">
      <c r="A69" s="228" t="s">
        <v>2266</v>
      </c>
      <c r="B69" s="385">
        <v>352947841</v>
      </c>
      <c r="C69" s="255" t="s">
        <v>2267</v>
      </c>
      <c r="D69" s="256"/>
      <c r="E69" s="248"/>
      <c r="F69" s="250"/>
      <c r="G69" s="250"/>
    </row>
    <row r="70" spans="1:7" s="213" customFormat="1" ht="20.5" x14ac:dyDescent="0.25">
      <c r="A70" s="231" t="s">
        <v>2268</v>
      </c>
      <c r="B70" s="257" t="s">
        <v>2758</v>
      </c>
      <c r="C70" s="252" t="s">
        <v>2269</v>
      </c>
      <c r="D70" s="256"/>
      <c r="F70" s="250"/>
      <c r="G70" s="250"/>
    </row>
    <row r="71" spans="1:7" s="213" customFormat="1" ht="12.5" x14ac:dyDescent="0.25">
      <c r="A71" s="231" t="s">
        <v>2270</v>
      </c>
      <c r="B71" s="242" t="s">
        <v>2758</v>
      </c>
      <c r="C71" s="252" t="s">
        <v>2271</v>
      </c>
      <c r="D71" s="256"/>
    </row>
    <row r="72" spans="1:7" s="213" customFormat="1" ht="20.5" x14ac:dyDescent="0.25">
      <c r="A72" s="231" t="s">
        <v>2272</v>
      </c>
      <c r="B72" s="242" t="s">
        <v>2758</v>
      </c>
      <c r="C72" s="252" t="s">
        <v>2273</v>
      </c>
      <c r="D72" s="256"/>
    </row>
    <row r="73" spans="1:7" s="213" customFormat="1" ht="12.5" x14ac:dyDescent="0.25">
      <c r="A73" s="231" t="s">
        <v>2274</v>
      </c>
      <c r="B73" s="243" t="s">
        <v>2203</v>
      </c>
      <c r="C73" s="252" t="s">
        <v>2275</v>
      </c>
      <c r="D73" s="256"/>
    </row>
    <row r="74" spans="1:7" s="213" customFormat="1" ht="12.5" x14ac:dyDescent="0.25">
      <c r="A74" s="231" t="s">
        <v>2276</v>
      </c>
      <c r="B74" s="243" t="s">
        <v>2203</v>
      </c>
      <c r="C74" s="252" t="s">
        <v>2277</v>
      </c>
      <c r="D74" s="256"/>
    </row>
    <row r="75" spans="1:7" s="213" customFormat="1" ht="12.5" x14ac:dyDescent="0.25">
      <c r="A75" s="231" t="s">
        <v>2278</v>
      </c>
      <c r="B75" s="238" t="s">
        <v>2758</v>
      </c>
      <c r="C75" s="252" t="s">
        <v>2279</v>
      </c>
      <c r="D75" s="256"/>
    </row>
    <row r="76" spans="1:7" s="213" customFormat="1" ht="12.5" x14ac:dyDescent="0.25">
      <c r="A76" s="231" t="s">
        <v>2073</v>
      </c>
      <c r="B76" s="238" t="s">
        <v>2758</v>
      </c>
      <c r="C76" s="252" t="s">
        <v>2280</v>
      </c>
      <c r="D76" s="256"/>
    </row>
    <row r="77" spans="1:7" s="213" customFormat="1" ht="12.5" x14ac:dyDescent="0.25">
      <c r="A77" s="231" t="s">
        <v>2281</v>
      </c>
      <c r="B77" s="385">
        <v>611884009</v>
      </c>
      <c r="C77" s="252" t="s">
        <v>2282</v>
      </c>
      <c r="D77" s="256"/>
      <c r="E77" s="254"/>
    </row>
    <row r="78" spans="1:7" s="213" customFormat="1" ht="12.75" customHeight="1" x14ac:dyDescent="0.25">
      <c r="A78" s="231" t="s">
        <v>140</v>
      </c>
      <c r="B78" s="386">
        <v>25113843492</v>
      </c>
    </row>
    <row r="79" spans="1:7" s="213" customFormat="1" ht="14.25" customHeight="1" x14ac:dyDescent="0.25">
      <c r="A79" s="231" t="s">
        <v>2283</v>
      </c>
      <c r="B79" s="258" t="s">
        <v>2284</v>
      </c>
      <c r="C79" s="235" t="s">
        <v>2285</v>
      </c>
    </row>
    <row r="80" spans="1:7" s="213" customFormat="1" ht="12.5" x14ac:dyDescent="0.25">
      <c r="A80" s="231" t="s">
        <v>2286</v>
      </c>
      <c r="B80" s="259">
        <v>0.92</v>
      </c>
    </row>
    <row r="81" spans="1:5" s="213" customFormat="1" ht="12.5" x14ac:dyDescent="0.25">
      <c r="A81" s="231" t="s">
        <v>2287</v>
      </c>
      <c r="B81" s="260">
        <v>0.96</v>
      </c>
    </row>
    <row r="82" spans="1:5" s="213" customFormat="1" ht="12.5" x14ac:dyDescent="0.25">
      <c r="A82" s="231" t="s">
        <v>2288</v>
      </c>
      <c r="B82" s="260">
        <v>0.92</v>
      </c>
    </row>
    <row r="83" spans="1:5" s="213" customFormat="1" ht="12.5" x14ac:dyDescent="0.25">
      <c r="A83" s="231" t="s">
        <v>2289</v>
      </c>
      <c r="B83" s="243" t="s">
        <v>2203</v>
      </c>
    </row>
    <row r="84" spans="1:5" s="213" customFormat="1" ht="12.5" x14ac:dyDescent="0.25">
      <c r="A84" s="231" t="s">
        <v>2290</v>
      </c>
      <c r="B84" s="243" t="s">
        <v>2203</v>
      </c>
    </row>
    <row r="85" spans="1:5" s="213" customFormat="1" ht="12.5" x14ac:dyDescent="0.25">
      <c r="A85" s="231" t="s">
        <v>2291</v>
      </c>
      <c r="B85" s="387">
        <v>8247326725</v>
      </c>
    </row>
    <row r="86" spans="1:5" s="213" customFormat="1" ht="12.5" x14ac:dyDescent="0.25">
      <c r="A86" s="231" t="s">
        <v>2292</v>
      </c>
      <c r="B86" s="261">
        <v>0.48899999999999999</v>
      </c>
    </row>
    <row r="87" spans="1:5" s="213" customFormat="1" ht="12.5" x14ac:dyDescent="0.25"/>
    <row r="88" spans="1:5" s="213" customFormat="1" ht="13" x14ac:dyDescent="0.3">
      <c r="A88" s="212" t="s">
        <v>2293</v>
      </c>
    </row>
    <row r="89" spans="1:5" s="213" customFormat="1" x14ac:dyDescent="0.35">
      <c r="A89" s="215" t="s">
        <v>2294</v>
      </c>
      <c r="B89" s="262" t="s">
        <v>205</v>
      </c>
    </row>
    <row r="90" spans="1:5" s="213" customFormat="1" ht="12.5" x14ac:dyDescent="0.25">
      <c r="A90" s="215" t="s">
        <v>2295</v>
      </c>
      <c r="B90" s="263">
        <v>60000000000</v>
      </c>
    </row>
    <row r="91" spans="1:5" s="213" customFormat="1" ht="25.5" x14ac:dyDescent="0.3">
      <c r="A91" s="215" t="s">
        <v>2296</v>
      </c>
      <c r="B91" s="388">
        <v>16866516767</v>
      </c>
      <c r="C91" s="265"/>
      <c r="D91" s="248"/>
    </row>
    <row r="92" spans="1:5" s="213" customFormat="1" ht="25" x14ac:dyDescent="0.25">
      <c r="A92" s="215" t="s">
        <v>2297</v>
      </c>
      <c r="B92" s="385">
        <v>16719228334</v>
      </c>
      <c r="C92" s="266"/>
      <c r="D92" s="250"/>
    </row>
    <row r="93" spans="1:5" s="213" customFormat="1" ht="12.5" x14ac:dyDescent="0.25">
      <c r="A93" s="215" t="s">
        <v>2298</v>
      </c>
      <c r="B93" s="389">
        <v>27698350605</v>
      </c>
      <c r="D93" s="250"/>
    </row>
    <row r="94" spans="1:5" s="213" customFormat="1" x14ac:dyDescent="0.25">
      <c r="A94" s="267" t="s">
        <v>2299</v>
      </c>
      <c r="B94" s="388">
        <v>719749913</v>
      </c>
      <c r="C94" s="235" t="s">
        <v>2300</v>
      </c>
      <c r="E94" s="250"/>
    </row>
    <row r="95" spans="1:5" s="213" customFormat="1" ht="12.5" x14ac:dyDescent="0.25">
      <c r="A95" s="215" t="s">
        <v>2301</v>
      </c>
      <c r="B95" s="268" t="s">
        <v>2759</v>
      </c>
    </row>
    <row r="96" spans="1:5" s="213" customFormat="1" ht="25" x14ac:dyDescent="0.25">
      <c r="A96" s="215" t="s">
        <v>2302</v>
      </c>
      <c r="B96" s="264" t="s">
        <v>2758</v>
      </c>
    </row>
    <row r="97" spans="1:4" s="213" customFormat="1" ht="25" x14ac:dyDescent="0.25">
      <c r="A97" s="215" t="s">
        <v>2303</v>
      </c>
      <c r="B97" s="264" t="s">
        <v>2758</v>
      </c>
    </row>
    <row r="98" spans="1:4" s="213" customFormat="1" x14ac:dyDescent="0.25">
      <c r="A98" s="215" t="s">
        <v>2304</v>
      </c>
      <c r="B98" s="390">
        <v>180177491</v>
      </c>
      <c r="C98" s="235" t="s">
        <v>2305</v>
      </c>
    </row>
    <row r="99" spans="1:4" s="213" customFormat="1" ht="25" x14ac:dyDescent="0.25">
      <c r="A99" s="215" t="s">
        <v>2306</v>
      </c>
      <c r="B99" s="264" t="s">
        <v>2758</v>
      </c>
    </row>
    <row r="100" spans="1:4" s="213" customFormat="1" x14ac:dyDescent="0.25">
      <c r="A100" s="215" t="s">
        <v>2307</v>
      </c>
      <c r="B100" s="388">
        <v>10831833838</v>
      </c>
      <c r="C100" s="235" t="s">
        <v>2757</v>
      </c>
      <c r="D100" s="266"/>
    </row>
    <row r="101" spans="1:4" s="213" customFormat="1" ht="12.5" x14ac:dyDescent="0.25">
      <c r="A101" s="215" t="s">
        <v>2308</v>
      </c>
      <c r="B101" s="269">
        <v>0.64219999999999999</v>
      </c>
    </row>
    <row r="102" spans="1:4" s="213" customFormat="1" ht="12.5" x14ac:dyDescent="0.25">
      <c r="A102" s="215" t="s">
        <v>2309</v>
      </c>
      <c r="B102" s="270">
        <v>256383</v>
      </c>
    </row>
    <row r="103" spans="1:4" s="213" customFormat="1" ht="12.5" x14ac:dyDescent="0.25">
      <c r="A103" s="215" t="s">
        <v>2310</v>
      </c>
      <c r="B103" s="389">
        <v>108035</v>
      </c>
    </row>
    <row r="104" spans="1:4" s="213" customFormat="1" ht="12.5" x14ac:dyDescent="0.25">
      <c r="A104" s="267" t="s">
        <v>2311</v>
      </c>
      <c r="B104" s="269">
        <v>0.61480000000000001</v>
      </c>
    </row>
    <row r="105" spans="1:4" s="213" customFormat="1" ht="12.5" x14ac:dyDescent="0.25">
      <c r="A105" s="215" t="s">
        <v>2312</v>
      </c>
      <c r="B105" s="271">
        <v>0.47299999999999998</v>
      </c>
    </row>
    <row r="106" spans="1:4" s="213" customFormat="1" ht="12.5" x14ac:dyDescent="0.25">
      <c r="A106" s="267" t="s">
        <v>2313</v>
      </c>
      <c r="B106" s="272">
        <v>110.23</v>
      </c>
    </row>
    <row r="107" spans="1:4" s="213" customFormat="1" ht="12.5" x14ac:dyDescent="0.25">
      <c r="A107" s="267" t="s">
        <v>2314</v>
      </c>
      <c r="B107" s="273">
        <v>197.56</v>
      </c>
    </row>
    <row r="108" spans="1:4" s="213" customFormat="1" ht="12.5" x14ac:dyDescent="0.25">
      <c r="A108" s="215" t="s">
        <v>2315</v>
      </c>
      <c r="B108" s="274">
        <v>4.5100000000000001E-2</v>
      </c>
    </row>
    <row r="109" spans="1:4" s="213" customFormat="1" ht="12.5" x14ac:dyDescent="0.25">
      <c r="A109" s="215" t="s">
        <v>2316</v>
      </c>
      <c r="B109" s="275" t="s">
        <v>2317</v>
      </c>
      <c r="C109" s="266"/>
    </row>
    <row r="110" spans="1:4" s="213" customFormat="1" x14ac:dyDescent="0.25">
      <c r="A110" s="267" t="s">
        <v>2318</v>
      </c>
      <c r="B110" s="276">
        <v>0.1016</v>
      </c>
      <c r="C110" s="235"/>
    </row>
    <row r="111" spans="1:4" s="213" customFormat="1" x14ac:dyDescent="0.25">
      <c r="A111" s="267" t="s">
        <v>2319</v>
      </c>
      <c r="B111" s="277">
        <v>0.1116</v>
      </c>
      <c r="C111" s="235"/>
      <c r="D111" s="278"/>
    </row>
    <row r="112" spans="1:4" s="213" customFormat="1" ht="12.5" x14ac:dyDescent="0.25">
      <c r="A112" s="231" t="s">
        <v>2320</v>
      </c>
      <c r="B112" s="276">
        <v>0.1411</v>
      </c>
      <c r="D112" s="278"/>
    </row>
    <row r="113" spans="1:5" s="213" customFormat="1" ht="12.5" x14ac:dyDescent="0.25">
      <c r="A113" s="231" t="s">
        <v>2321</v>
      </c>
      <c r="B113" s="277">
        <v>0.15049999999999999</v>
      </c>
    </row>
    <row r="114" spans="1:5" s="213" customFormat="1" ht="14.25" customHeight="1" x14ac:dyDescent="0.25">
      <c r="A114" s="231" t="s">
        <v>2322</v>
      </c>
      <c r="B114" s="279" t="s">
        <v>2203</v>
      </c>
      <c r="C114" s="235" t="s">
        <v>2323</v>
      </c>
    </row>
    <row r="115" spans="1:5" s="213" customFormat="1" x14ac:dyDescent="0.25">
      <c r="A115" s="231" t="s">
        <v>2324</v>
      </c>
      <c r="B115" s="279" t="s">
        <v>2203</v>
      </c>
      <c r="C115" s="235" t="s">
        <v>2323</v>
      </c>
    </row>
    <row r="116" spans="1:5" s="213" customFormat="1" x14ac:dyDescent="0.25">
      <c r="A116" s="215" t="s">
        <v>2325</v>
      </c>
      <c r="B116" s="279" t="s">
        <v>2203</v>
      </c>
      <c r="C116" s="235" t="s">
        <v>2326</v>
      </c>
    </row>
    <row r="117" spans="1:5" s="213" customFormat="1" x14ac:dyDescent="0.25">
      <c r="A117" s="215" t="s">
        <v>2327</v>
      </c>
      <c r="B117" s="280" t="s">
        <v>2328</v>
      </c>
      <c r="C117" s="235" t="s">
        <v>2329</v>
      </c>
    </row>
    <row r="118" spans="1:5" s="213" customFormat="1" x14ac:dyDescent="0.25">
      <c r="A118" s="215" t="s">
        <v>2330</v>
      </c>
      <c r="B118" s="281">
        <v>4.2000000000000003E-2</v>
      </c>
      <c r="C118" s="235" t="s">
        <v>2329</v>
      </c>
    </row>
    <row r="119" spans="1:5" s="213" customFormat="1" ht="12.5" x14ac:dyDescent="0.25">
      <c r="C119" s="266"/>
    </row>
    <row r="120" spans="1:5" s="213" customFormat="1" ht="15" x14ac:dyDescent="0.3">
      <c r="A120" s="212" t="s">
        <v>2331</v>
      </c>
      <c r="C120" s="235"/>
    </row>
    <row r="121" spans="1:5" s="213" customFormat="1" ht="12.5" x14ac:dyDescent="0.25"/>
    <row r="122" spans="1:5" s="213" customFormat="1" ht="12.5" x14ac:dyDescent="0.25">
      <c r="A122" s="282" t="s">
        <v>2332</v>
      </c>
      <c r="B122" s="283">
        <v>98613330.929999992</v>
      </c>
    </row>
    <row r="123" spans="1:5" s="213" customFormat="1" ht="12.5" x14ac:dyDescent="0.25">
      <c r="A123" s="284" t="s">
        <v>2333</v>
      </c>
      <c r="B123" s="264">
        <v>103794292.32999998</v>
      </c>
    </row>
    <row r="124" spans="1:5" s="213" customFormat="1" ht="12.5" x14ac:dyDescent="0.25">
      <c r="A124" s="284" t="s">
        <v>2334</v>
      </c>
      <c r="B124" s="264">
        <v>0</v>
      </c>
    </row>
    <row r="125" spans="1:5" s="213" customFormat="1" ht="12.5" x14ac:dyDescent="0.25">
      <c r="A125" s="284" t="s">
        <v>2335</v>
      </c>
      <c r="B125" s="238">
        <v>249153548.94999999</v>
      </c>
      <c r="C125" s="266"/>
    </row>
    <row r="126" spans="1:5" s="213" customFormat="1" ht="13" x14ac:dyDescent="0.3">
      <c r="D126" s="285"/>
    </row>
    <row r="127" spans="1:5" s="213" customFormat="1" ht="13" x14ac:dyDescent="0.3">
      <c r="A127" s="212" t="s">
        <v>2336</v>
      </c>
    </row>
    <row r="128" spans="1:5" s="213" customFormat="1" ht="12.5" x14ac:dyDescent="0.25">
      <c r="A128" s="217"/>
      <c r="B128" s="224" t="s">
        <v>2337</v>
      </c>
      <c r="C128" s="224" t="s">
        <v>2338</v>
      </c>
      <c r="D128" s="286" t="s">
        <v>2339</v>
      </c>
      <c r="E128" s="224" t="s">
        <v>2340</v>
      </c>
    </row>
    <row r="129" spans="1:11" s="213" customFormat="1" ht="12.5" x14ac:dyDescent="0.25">
      <c r="A129" s="231" t="s">
        <v>2341</v>
      </c>
      <c r="B129" s="287">
        <v>2897</v>
      </c>
      <c r="C129" s="288">
        <v>1.129950113697086E-2</v>
      </c>
      <c r="D129" s="289">
        <v>198846900.11000001</v>
      </c>
      <c r="E129" s="288">
        <v>7.1790159256380093E-3</v>
      </c>
    </row>
    <row r="130" spans="1:11" s="213" customFormat="1" ht="12.5" x14ac:dyDescent="0.25">
      <c r="A130" s="231" t="s">
        <v>2342</v>
      </c>
      <c r="B130" s="287">
        <v>16</v>
      </c>
      <c r="C130" s="288">
        <v>6.2406633825175611E-5</v>
      </c>
      <c r="D130" s="287">
        <v>3065765.3899999997</v>
      </c>
      <c r="E130" s="288">
        <v>1.1068404157623063E-4</v>
      </c>
    </row>
    <row r="131" spans="1:11" s="213" customFormat="1" ht="12.5" x14ac:dyDescent="0.25">
      <c r="A131" s="231" t="s">
        <v>2343</v>
      </c>
      <c r="B131" s="287">
        <v>9</v>
      </c>
      <c r="C131" s="288">
        <v>3.5103731526661287E-5</v>
      </c>
      <c r="D131" s="287">
        <v>1856134.75</v>
      </c>
      <c r="E131" s="288">
        <v>6.70124649818969E-5</v>
      </c>
    </row>
    <row r="132" spans="1:11" s="213" customFormat="1" ht="12.5" x14ac:dyDescent="0.25">
      <c r="A132" s="231" t="s">
        <v>2344</v>
      </c>
      <c r="B132" s="287">
        <v>7</v>
      </c>
      <c r="C132" s="288">
        <v>2.7302902298514331E-5</v>
      </c>
      <c r="D132" s="287">
        <v>1209630.6399999999</v>
      </c>
      <c r="E132" s="288">
        <v>4.367157659433375E-5</v>
      </c>
    </row>
    <row r="133" spans="1:11" s="213" customFormat="1" ht="12.5" x14ac:dyDescent="0.25">
      <c r="A133" s="231" t="s">
        <v>2345</v>
      </c>
      <c r="B133" s="290">
        <v>0</v>
      </c>
      <c r="C133" s="288">
        <v>0</v>
      </c>
      <c r="D133" s="291">
        <v>0</v>
      </c>
      <c r="E133" s="288">
        <v>0</v>
      </c>
      <c r="I133" s="266"/>
    </row>
    <row r="134" spans="1:11" s="213" customFormat="1" ht="12.5" x14ac:dyDescent="0.25"/>
    <row r="135" spans="1:11" s="213" customFormat="1" ht="15" x14ac:dyDescent="0.3">
      <c r="A135" s="212" t="s">
        <v>2346</v>
      </c>
      <c r="B135" s="217"/>
      <c r="C135" s="217"/>
      <c r="D135" s="217"/>
      <c r="E135" s="217"/>
      <c r="F135" s="428" t="s">
        <v>2347</v>
      </c>
      <c r="G135" s="441"/>
      <c r="H135" s="441"/>
      <c r="I135" s="441"/>
      <c r="J135" s="429"/>
      <c r="K135" s="235" t="s">
        <v>2348</v>
      </c>
    </row>
    <row r="136" spans="1:11" s="213" customFormat="1" ht="25" x14ac:dyDescent="0.25">
      <c r="A136" s="231"/>
      <c r="B136" s="292" t="s">
        <v>2337</v>
      </c>
      <c r="C136" s="292" t="s">
        <v>2338</v>
      </c>
      <c r="D136" s="292" t="s">
        <v>2339</v>
      </c>
      <c r="E136" s="223" t="s">
        <v>2340</v>
      </c>
      <c r="F136" s="293" t="s">
        <v>2349</v>
      </c>
      <c r="G136" s="294" t="s">
        <v>2350</v>
      </c>
      <c r="H136" s="295" t="s">
        <v>2351</v>
      </c>
      <c r="I136" s="294" t="s">
        <v>2352</v>
      </c>
      <c r="J136" s="295" t="s">
        <v>2353</v>
      </c>
      <c r="K136" s="235" t="s">
        <v>2354</v>
      </c>
    </row>
    <row r="137" spans="1:11" s="213" customFormat="1" ht="12.5" x14ac:dyDescent="0.25">
      <c r="A137" s="190" t="s">
        <v>2355</v>
      </c>
      <c r="B137" s="287">
        <v>155605</v>
      </c>
      <c r="C137" s="288">
        <v>0.60692401602290325</v>
      </c>
      <c r="D137" s="289">
        <v>20025784492.330002</v>
      </c>
      <c r="E137" s="288">
        <v>0.72299555946963345</v>
      </c>
      <c r="F137" s="261">
        <v>3.4644268994000603E-2</v>
      </c>
      <c r="G137" s="296">
        <v>27.437177361778101</v>
      </c>
      <c r="H137" s="261">
        <v>3.4644268994000603E-2</v>
      </c>
      <c r="I137" s="261">
        <v>0</v>
      </c>
      <c r="J137" s="261">
        <v>3.4644268994000603E-2</v>
      </c>
    </row>
    <row r="138" spans="1:11" s="213" customFormat="1" ht="12.5" x14ac:dyDescent="0.25">
      <c r="A138" s="191" t="s">
        <v>2356</v>
      </c>
      <c r="B138" s="297">
        <v>2</v>
      </c>
      <c r="C138" s="298">
        <v>7.8008292281469514E-6</v>
      </c>
      <c r="D138" s="299">
        <v>355468.46</v>
      </c>
      <c r="E138" s="298">
        <v>1.2833560563379796E-5</v>
      </c>
      <c r="F138" s="261">
        <v>5.5799999237060499E-2</v>
      </c>
      <c r="G138" s="300">
        <v>16</v>
      </c>
      <c r="H138" s="261">
        <v>5.5799999237060499E-2</v>
      </c>
      <c r="I138" s="299">
        <v>0</v>
      </c>
      <c r="J138" s="299">
        <v>5.5799999237060499E-2</v>
      </c>
    </row>
    <row r="139" spans="1:11" s="213" customFormat="1" ht="12.5" x14ac:dyDescent="0.25">
      <c r="A139" s="190" t="s">
        <v>2357</v>
      </c>
      <c r="B139" s="287">
        <v>579</v>
      </c>
      <c r="C139" s="288">
        <v>2.2583400615485425E-3</v>
      </c>
      <c r="D139" s="289">
        <v>11079251.26</v>
      </c>
      <c r="E139" s="288">
        <v>3.9999678745650713E-4</v>
      </c>
      <c r="F139" s="261">
        <v>3.0538106091538699E-2</v>
      </c>
      <c r="G139" s="301">
        <v>0</v>
      </c>
      <c r="H139" s="261">
        <v>3.0538106091538699E-2</v>
      </c>
      <c r="I139" s="289">
        <v>0</v>
      </c>
      <c r="J139" s="261">
        <v>3.0538106091538699E-2</v>
      </c>
    </row>
    <row r="140" spans="1:11" s="213" customFormat="1" ht="12.5" x14ac:dyDescent="0.25">
      <c r="A140" s="191" t="s">
        <v>2358</v>
      </c>
      <c r="B140" s="287">
        <v>426</v>
      </c>
      <c r="C140" s="302">
        <v>1.6615766255953007E-3</v>
      </c>
      <c r="D140" s="289">
        <v>96239998.189999998</v>
      </c>
      <c r="E140" s="302">
        <v>3.4745750590387879E-3</v>
      </c>
      <c r="F140" s="289">
        <v>5.7875864028125397E-2</v>
      </c>
      <c r="G140" s="289">
        <v>15.1044870306434</v>
      </c>
      <c r="H140" s="289">
        <v>5.3758640281253989E-3</v>
      </c>
      <c r="I140" s="289">
        <v>0</v>
      </c>
      <c r="J140" s="289">
        <v>5.7875864028125397E-2</v>
      </c>
    </row>
    <row r="141" spans="1:11" s="213" customFormat="1" ht="12.5" x14ac:dyDescent="0.25">
      <c r="A141" s="191" t="s">
        <v>2359</v>
      </c>
      <c r="B141" s="287">
        <v>14943</v>
      </c>
      <c r="C141" s="288">
        <v>5.8283895578099952E-2</v>
      </c>
      <c r="D141" s="289">
        <v>1359507587.1500001</v>
      </c>
      <c r="E141" s="288">
        <v>4.9082618908197546E-2</v>
      </c>
      <c r="F141" s="261">
        <v>5.9282001297659107E-2</v>
      </c>
      <c r="G141" s="289">
        <v>0</v>
      </c>
      <c r="H141" s="303">
        <v>6.7820012976591085E-3</v>
      </c>
      <c r="I141" s="289">
        <v>0</v>
      </c>
      <c r="J141" s="261">
        <v>5.9282001297659107E-2</v>
      </c>
    </row>
    <row r="142" spans="1:11" s="213" customFormat="1" ht="12.5" x14ac:dyDescent="0.25">
      <c r="A142" s="191" t="s">
        <v>2360</v>
      </c>
      <c r="B142" s="287">
        <v>84828</v>
      </c>
      <c r="C142" s="288">
        <v>0.33086437088262483</v>
      </c>
      <c r="D142" s="289">
        <v>6205383808</v>
      </c>
      <c r="E142" s="288">
        <v>0.22403441621511047</v>
      </c>
      <c r="F142" s="261">
        <v>7.57141929681176E-2</v>
      </c>
      <c r="G142" s="304">
        <v>0</v>
      </c>
      <c r="H142" s="261">
        <v>-4.0803170326992396E-4</v>
      </c>
      <c r="I142" s="301">
        <v>0</v>
      </c>
      <c r="J142" s="261">
        <v>7.57141929681176E-2</v>
      </c>
    </row>
    <row r="143" spans="1:11" s="213" customFormat="1" ht="12.75" customHeight="1" thickBot="1" x14ac:dyDescent="0.3">
      <c r="A143" s="192" t="s">
        <v>140</v>
      </c>
      <c r="B143" s="305">
        <v>256383</v>
      </c>
      <c r="C143" s="306">
        <v>1</v>
      </c>
      <c r="D143" s="307">
        <v>27698350605.389999</v>
      </c>
      <c r="E143" s="306">
        <v>1.0000000000000002</v>
      </c>
      <c r="F143" s="306">
        <v>4.5133978833026375E-2</v>
      </c>
      <c r="H143" s="278"/>
      <c r="J143" s="306">
        <v>4.5133978833026375E-2</v>
      </c>
    </row>
    <row r="144" spans="1:11" s="213" customFormat="1" ht="12.75" customHeight="1" thickTop="1" x14ac:dyDescent="0.25">
      <c r="H144" s="308"/>
    </row>
    <row r="145" spans="1:7" s="213" customFormat="1" ht="13" x14ac:dyDescent="0.3">
      <c r="A145" s="212" t="s">
        <v>2361</v>
      </c>
    </row>
    <row r="146" spans="1:7" s="213" customFormat="1" ht="13" x14ac:dyDescent="0.3">
      <c r="A146" s="309" t="s">
        <v>2362</v>
      </c>
      <c r="B146" s="292" t="s">
        <v>2337</v>
      </c>
      <c r="C146" s="292" t="s">
        <v>2338</v>
      </c>
      <c r="D146" s="292" t="s">
        <v>2339</v>
      </c>
      <c r="E146" s="292" t="s">
        <v>2340</v>
      </c>
      <c r="G146" s="310"/>
    </row>
    <row r="147" spans="1:7" s="213" customFormat="1" ht="12.5" x14ac:dyDescent="0.25">
      <c r="A147" s="228" t="s">
        <v>2363</v>
      </c>
      <c r="B147" s="287">
        <v>247665</v>
      </c>
      <c r="C147" s="288">
        <v>0.96599618539450749</v>
      </c>
      <c r="D147" s="289">
        <v>26675401718.279999</v>
      </c>
      <c r="E147" s="288">
        <v>0.9630682381892105</v>
      </c>
    </row>
    <row r="148" spans="1:7" s="213" customFormat="1" ht="12.5" x14ac:dyDescent="0.25">
      <c r="A148" s="228" t="s">
        <v>2364</v>
      </c>
      <c r="B148" s="311">
        <v>2664</v>
      </c>
      <c r="C148" s="302">
        <v>1.039070453189174E-2</v>
      </c>
      <c r="D148" s="312">
        <v>267895749.44999999</v>
      </c>
      <c r="E148" s="302">
        <v>9.6719026077267019E-3</v>
      </c>
    </row>
    <row r="149" spans="1:7" s="213" customFormat="1" ht="12.5" x14ac:dyDescent="0.25">
      <c r="A149" s="231" t="s">
        <v>2365</v>
      </c>
      <c r="B149" s="311">
        <v>1549</v>
      </c>
      <c r="C149" s="302">
        <v>6.0417422371998146E-3</v>
      </c>
      <c r="D149" s="312">
        <v>173771509.41</v>
      </c>
      <c r="E149" s="302">
        <v>6.2737132577195655E-3</v>
      </c>
    </row>
    <row r="150" spans="1:7" s="213" customFormat="1" ht="12.5" x14ac:dyDescent="0.25">
      <c r="A150" s="231" t="s">
        <v>2366</v>
      </c>
      <c r="B150" s="287">
        <v>991</v>
      </c>
      <c r="C150" s="288">
        <v>3.8653108825468145E-3</v>
      </c>
      <c r="D150" s="289">
        <v>118347972.11</v>
      </c>
      <c r="E150" s="288">
        <v>4.2727443881430942E-3</v>
      </c>
    </row>
    <row r="151" spans="1:7" s="213" customFormat="1" ht="12.5" x14ac:dyDescent="0.25">
      <c r="A151" s="231" t="s">
        <v>2367</v>
      </c>
      <c r="B151" s="287">
        <v>1413</v>
      </c>
      <c r="C151" s="288">
        <v>5.511285849685822E-3</v>
      </c>
      <c r="D151" s="289">
        <v>181723448.80000001</v>
      </c>
      <c r="E151" s="288">
        <v>6.5608039767045649E-3</v>
      </c>
    </row>
    <row r="152" spans="1:7" s="213" customFormat="1" ht="12.5" x14ac:dyDescent="0.25">
      <c r="A152" s="231" t="s">
        <v>2368</v>
      </c>
      <c r="B152" s="287">
        <v>1145</v>
      </c>
      <c r="C152" s="288">
        <v>4.4659747331141303E-3</v>
      </c>
      <c r="D152" s="289">
        <v>153867572.84</v>
      </c>
      <c r="E152" s="288">
        <v>5.5551168021556463E-3</v>
      </c>
    </row>
    <row r="153" spans="1:7" s="213" customFormat="1" ht="12.5" x14ac:dyDescent="0.25">
      <c r="A153" s="231" t="s">
        <v>2369</v>
      </c>
      <c r="B153" s="287">
        <v>956</v>
      </c>
      <c r="C153" s="288">
        <v>3.7287963710542433E-3</v>
      </c>
      <c r="D153" s="289">
        <v>127342634.5</v>
      </c>
      <c r="E153" s="288">
        <v>4.5974807783399048E-3</v>
      </c>
    </row>
    <row r="154" spans="1:7" s="213" customFormat="1" ht="12.75" customHeight="1" thickBot="1" x14ac:dyDescent="0.3">
      <c r="A154" s="313" t="s">
        <v>140</v>
      </c>
      <c r="B154" s="305">
        <v>256383</v>
      </c>
      <c r="C154" s="306">
        <v>1</v>
      </c>
      <c r="D154" s="307">
        <v>27698350605.389999</v>
      </c>
      <c r="E154" s="306">
        <v>0.99999999999999989</v>
      </c>
    </row>
    <row r="155" spans="1:7" s="213" customFormat="1" ht="12.75" customHeight="1" thickTop="1" x14ac:dyDescent="0.25"/>
    <row r="156" spans="1:7" s="213" customFormat="1" ht="13" x14ac:dyDescent="0.3">
      <c r="A156" s="309" t="s">
        <v>2370</v>
      </c>
      <c r="B156" s="292" t="s">
        <v>2337</v>
      </c>
      <c r="C156" s="292" t="s">
        <v>2338</v>
      </c>
      <c r="D156" s="292" t="s">
        <v>2339</v>
      </c>
      <c r="E156" s="292" t="s">
        <v>2340</v>
      </c>
    </row>
    <row r="157" spans="1:7" s="213" customFormat="1" ht="12.5" x14ac:dyDescent="0.25">
      <c r="A157" s="228" t="s">
        <v>2371</v>
      </c>
      <c r="B157" s="287">
        <v>143550</v>
      </c>
      <c r="C157" s="288">
        <v>0.55990451785024753</v>
      </c>
      <c r="D157" s="289">
        <v>8370334429.4200001</v>
      </c>
      <c r="E157" s="288">
        <v>0.30219613249429961</v>
      </c>
    </row>
    <row r="158" spans="1:7" s="213" customFormat="1" ht="12.5" x14ac:dyDescent="0.25">
      <c r="A158" s="228" t="s">
        <v>2372</v>
      </c>
      <c r="B158" s="287">
        <v>12529</v>
      </c>
      <c r="C158" s="288">
        <v>4.8868294699726582E-2</v>
      </c>
      <c r="D158" s="289">
        <v>1668332427.95</v>
      </c>
      <c r="E158" s="288">
        <v>6.0232194029103979E-2</v>
      </c>
    </row>
    <row r="159" spans="1:7" s="213" customFormat="1" ht="12.5" x14ac:dyDescent="0.25">
      <c r="A159" s="228" t="s">
        <v>2373</v>
      </c>
      <c r="B159" s="287">
        <v>12803</v>
      </c>
      <c r="C159" s="288">
        <v>4.9937008303982712E-2</v>
      </c>
      <c r="D159" s="289">
        <v>1826302384.1500001</v>
      </c>
      <c r="E159" s="288">
        <v>6.5935420132728351E-2</v>
      </c>
    </row>
    <row r="160" spans="1:7" s="213" customFormat="1" ht="12.5" x14ac:dyDescent="0.25">
      <c r="A160" s="228" t="s">
        <v>2374</v>
      </c>
      <c r="B160" s="287">
        <v>12692</v>
      </c>
      <c r="C160" s="288">
        <v>4.9504062281820554E-2</v>
      </c>
      <c r="D160" s="289">
        <v>1930278762.54</v>
      </c>
      <c r="E160" s="288">
        <v>6.9689303527134025E-2</v>
      </c>
    </row>
    <row r="161" spans="1:5" s="213" customFormat="1" ht="12.5" x14ac:dyDescent="0.25">
      <c r="A161" s="228" t="s">
        <v>2375</v>
      </c>
      <c r="B161" s="287">
        <v>13582</v>
      </c>
      <c r="C161" s="288">
        <v>5.2975431288345948E-2</v>
      </c>
      <c r="D161" s="289">
        <v>2289824139.6100001</v>
      </c>
      <c r="E161" s="288">
        <v>8.2670053976586194E-2</v>
      </c>
    </row>
    <row r="162" spans="1:5" s="213" customFormat="1" ht="12.5" x14ac:dyDescent="0.25">
      <c r="A162" s="228" t="s">
        <v>2376</v>
      </c>
      <c r="B162" s="287">
        <v>14222</v>
      </c>
      <c r="C162" s="288">
        <v>5.5471696641352979E-2</v>
      </c>
      <c r="D162" s="289">
        <v>2519074106.0999999</v>
      </c>
      <c r="E162" s="288">
        <v>9.0946718885484723E-2</v>
      </c>
    </row>
    <row r="163" spans="1:5" s="213" customFormat="1" ht="12.5" x14ac:dyDescent="0.25">
      <c r="A163" s="228" t="s">
        <v>2377</v>
      </c>
      <c r="B163" s="287">
        <v>15427</v>
      </c>
      <c r="C163" s="288">
        <v>6.0171696251311517E-2</v>
      </c>
      <c r="D163" s="289">
        <v>2943354789.4699998</v>
      </c>
      <c r="E163" s="288">
        <v>0.10626462316847247</v>
      </c>
    </row>
    <row r="164" spans="1:5" s="213" customFormat="1" ht="12.5" x14ac:dyDescent="0.25">
      <c r="A164" s="228" t="s">
        <v>2378</v>
      </c>
      <c r="B164" s="287">
        <v>12377</v>
      </c>
      <c r="C164" s="288">
        <v>4.8275431678387409E-2</v>
      </c>
      <c r="D164" s="289">
        <v>2483439480.2600002</v>
      </c>
      <c r="E164" s="288">
        <v>8.9660193693148357E-2</v>
      </c>
    </row>
    <row r="165" spans="1:5" s="213" customFormat="1" ht="12.5" x14ac:dyDescent="0.25">
      <c r="A165" s="228" t="s">
        <v>2379</v>
      </c>
      <c r="B165" s="287">
        <v>9424</v>
      </c>
      <c r="C165" s="288">
        <v>3.6757507323028439E-2</v>
      </c>
      <c r="D165" s="289">
        <v>1875924978.23</v>
      </c>
      <c r="E165" s="288">
        <v>6.7726956198790836E-2</v>
      </c>
    </row>
    <row r="166" spans="1:5" s="213" customFormat="1" ht="12.5" x14ac:dyDescent="0.25">
      <c r="A166" s="228" t="s">
        <v>2380</v>
      </c>
      <c r="B166" s="287">
        <v>4666</v>
      </c>
      <c r="C166" s="288">
        <v>1.8199334589266838E-2</v>
      </c>
      <c r="D166" s="289">
        <v>855117665.25999999</v>
      </c>
      <c r="E166" s="288">
        <v>3.087251213772986E-2</v>
      </c>
    </row>
    <row r="167" spans="1:5" s="213" customFormat="1" ht="12.5" x14ac:dyDescent="0.25">
      <c r="A167" s="228" t="s">
        <v>2381</v>
      </c>
      <c r="B167" s="287">
        <v>2545</v>
      </c>
      <c r="C167" s="288">
        <v>9.9265551928169968E-3</v>
      </c>
      <c r="D167" s="289">
        <v>463826268.91000003</v>
      </c>
      <c r="E167" s="288">
        <v>1.6745627763833024E-2</v>
      </c>
    </row>
    <row r="168" spans="1:5" s="213" customFormat="1" ht="12.5" x14ac:dyDescent="0.25">
      <c r="A168" s="228" t="s">
        <v>2382</v>
      </c>
      <c r="B168" s="287">
        <v>1045</v>
      </c>
      <c r="C168" s="288">
        <v>4.0759332717067824E-3</v>
      </c>
      <c r="D168" s="289">
        <v>189234285.77000001</v>
      </c>
      <c r="E168" s="288">
        <v>6.8319694723329733E-3</v>
      </c>
    </row>
    <row r="169" spans="1:5" s="213" customFormat="1" ht="12.5" x14ac:dyDescent="0.25">
      <c r="A169" s="228" t="s">
        <v>2383</v>
      </c>
      <c r="B169" s="287">
        <v>525</v>
      </c>
      <c r="C169" s="288">
        <v>2.0477176723885751E-3</v>
      </c>
      <c r="D169" s="289">
        <v>99844173.810000002</v>
      </c>
      <c r="E169" s="288">
        <v>3.6046974504890081E-3</v>
      </c>
    </row>
    <row r="170" spans="1:5" s="213" customFormat="1" ht="12.5" x14ac:dyDescent="0.25">
      <c r="A170" s="228" t="s">
        <v>2384</v>
      </c>
      <c r="B170" s="287">
        <v>627</v>
      </c>
      <c r="C170" s="288">
        <v>2.4455599630240693E-3</v>
      </c>
      <c r="D170" s="289">
        <v>118381959.72</v>
      </c>
      <c r="E170" s="288">
        <v>4.2739714507391384E-3</v>
      </c>
    </row>
    <row r="171" spans="1:5" s="213" customFormat="1" ht="12.5" x14ac:dyDescent="0.25">
      <c r="A171" s="228" t="s">
        <v>2385</v>
      </c>
      <c r="B171" s="287">
        <v>369</v>
      </c>
      <c r="C171" s="288">
        <v>1.4392529925931125E-3</v>
      </c>
      <c r="D171" s="289">
        <v>65080754.189999998</v>
      </c>
      <c r="E171" s="288">
        <v>2.3496256191274986E-3</v>
      </c>
    </row>
    <row r="172" spans="1:5" s="213" customFormat="1" ht="12.75" customHeight="1" thickBot="1" x14ac:dyDescent="0.3">
      <c r="A172" s="313" t="s">
        <v>140</v>
      </c>
      <c r="B172" s="314">
        <v>256383</v>
      </c>
      <c r="C172" s="315">
        <v>0.99999999999999989</v>
      </c>
      <c r="D172" s="316">
        <v>27698350605.389999</v>
      </c>
      <c r="E172" s="315">
        <v>1.0000000000000002</v>
      </c>
    </row>
    <row r="173" spans="1:5" s="213" customFormat="1" ht="12.75" customHeight="1" thickTop="1" x14ac:dyDescent="0.25"/>
    <row r="174" spans="1:5" s="213" customFormat="1" ht="13" x14ac:dyDescent="0.3">
      <c r="A174" s="309" t="s">
        <v>2386</v>
      </c>
      <c r="B174" s="224" t="s">
        <v>2337</v>
      </c>
      <c r="C174" s="224" t="s">
        <v>2338</v>
      </c>
      <c r="D174" s="224" t="s">
        <v>2339</v>
      </c>
      <c r="E174" s="224" t="s">
        <v>2340</v>
      </c>
    </row>
    <row r="175" spans="1:5" s="213" customFormat="1" ht="12.5" x14ac:dyDescent="0.25">
      <c r="A175" s="231" t="s">
        <v>2371</v>
      </c>
      <c r="B175" s="287">
        <v>191506</v>
      </c>
      <c r="C175" s="288">
        <v>0.74695280108275508</v>
      </c>
      <c r="D175" s="289">
        <v>14951789138.07</v>
      </c>
      <c r="E175" s="288">
        <v>0.53980792398376365</v>
      </c>
    </row>
    <row r="176" spans="1:5" s="213" customFormat="1" ht="12.5" x14ac:dyDescent="0.25">
      <c r="A176" s="231" t="s">
        <v>2372</v>
      </c>
      <c r="B176" s="287">
        <v>13633</v>
      </c>
      <c r="C176" s="288">
        <v>5.3174352433663696E-2</v>
      </c>
      <c r="D176" s="289">
        <v>2316674310.5700002</v>
      </c>
      <c r="E176" s="288">
        <v>8.3639431949394966E-2</v>
      </c>
    </row>
    <row r="177" spans="1:5" s="213" customFormat="1" ht="12.5" x14ac:dyDescent="0.25">
      <c r="A177" s="231" t="s">
        <v>2373</v>
      </c>
      <c r="B177" s="287">
        <v>13072</v>
      </c>
      <c r="C177" s="288">
        <v>5.0986219835168475E-2</v>
      </c>
      <c r="D177" s="289">
        <v>2316480863.1999998</v>
      </c>
      <c r="E177" s="288">
        <v>8.3632447873961874E-2</v>
      </c>
    </row>
    <row r="178" spans="1:5" s="213" customFormat="1" ht="12.5" x14ac:dyDescent="0.25">
      <c r="A178" s="231" t="s">
        <v>2374</v>
      </c>
      <c r="B178" s="287">
        <v>11315</v>
      </c>
      <c r="C178" s="288">
        <v>4.4133191358241383E-2</v>
      </c>
      <c r="D178" s="289">
        <v>2088006168.5599999</v>
      </c>
      <c r="E178" s="288">
        <v>7.5383772785144867E-2</v>
      </c>
    </row>
    <row r="179" spans="1:5" s="213" customFormat="1" ht="12.5" x14ac:dyDescent="0.25">
      <c r="A179" s="231" t="s">
        <v>2375</v>
      </c>
      <c r="B179" s="287">
        <v>9299</v>
      </c>
      <c r="C179" s="288">
        <v>3.6269955496269254E-2</v>
      </c>
      <c r="D179" s="289">
        <v>1868073028.02</v>
      </c>
      <c r="E179" s="288">
        <v>6.744347541244855E-2</v>
      </c>
    </row>
    <row r="180" spans="1:5" s="213" customFormat="1" ht="12.5" x14ac:dyDescent="0.25">
      <c r="A180" s="231" t="s">
        <v>2376</v>
      </c>
      <c r="B180" s="287">
        <v>6185</v>
      </c>
      <c r="C180" s="288">
        <v>2.4124064388044448E-2</v>
      </c>
      <c r="D180" s="289">
        <v>1426379639.03</v>
      </c>
      <c r="E180" s="288">
        <v>5.1496916164835871E-2</v>
      </c>
    </row>
    <row r="181" spans="1:5" s="213" customFormat="1" ht="12.5" x14ac:dyDescent="0.25">
      <c r="A181" s="231" t="s">
        <v>2377</v>
      </c>
      <c r="B181" s="287">
        <v>3796</v>
      </c>
      <c r="C181" s="288">
        <v>1.4805973875022915E-2</v>
      </c>
      <c r="D181" s="289">
        <v>883915880.42999995</v>
      </c>
      <c r="E181" s="288">
        <v>3.1912220804151167E-2</v>
      </c>
    </row>
    <row r="182" spans="1:5" s="213" customFormat="1" ht="12.5" x14ac:dyDescent="0.25">
      <c r="A182" s="231" t="s">
        <v>2378</v>
      </c>
      <c r="B182" s="287">
        <v>3878</v>
      </c>
      <c r="C182" s="288">
        <v>1.512580787337694E-2</v>
      </c>
      <c r="D182" s="289">
        <v>951645571.78999996</v>
      </c>
      <c r="E182" s="288">
        <v>3.4357481618591867E-2</v>
      </c>
    </row>
    <row r="183" spans="1:5" s="213" customFormat="1" ht="12.5" x14ac:dyDescent="0.25">
      <c r="A183" s="231" t="s">
        <v>2379</v>
      </c>
      <c r="B183" s="287">
        <v>3370</v>
      </c>
      <c r="C183" s="288">
        <v>1.3144397249427614E-2</v>
      </c>
      <c r="D183" s="289">
        <v>805551158.65999997</v>
      </c>
      <c r="E183" s="288">
        <v>2.9083001011014804E-2</v>
      </c>
    </row>
    <row r="184" spans="1:5" s="213" customFormat="1" ht="12.5" x14ac:dyDescent="0.25">
      <c r="A184" s="231" t="s">
        <v>2380</v>
      </c>
      <c r="B184" s="287">
        <v>315</v>
      </c>
      <c r="C184" s="288">
        <v>1.2286306034331449E-3</v>
      </c>
      <c r="D184" s="289">
        <v>86293501.390000001</v>
      </c>
      <c r="E184" s="288">
        <v>3.115474369553528E-3</v>
      </c>
    </row>
    <row r="185" spans="1:5" s="213" customFormat="1" ht="12.5" x14ac:dyDescent="0.25">
      <c r="A185" s="231" t="s">
        <v>2381</v>
      </c>
      <c r="B185" s="287">
        <v>9</v>
      </c>
      <c r="C185" s="288">
        <v>3.5103731526661287E-5</v>
      </c>
      <c r="D185" s="289">
        <v>2760297.23</v>
      </c>
      <c r="E185" s="288">
        <v>9.96556534836719E-5</v>
      </c>
    </row>
    <row r="186" spans="1:5" s="213" customFormat="1" ht="12.5" x14ac:dyDescent="0.25">
      <c r="A186" s="231" t="s">
        <v>2382</v>
      </c>
      <c r="B186" s="287">
        <v>0</v>
      </c>
      <c r="C186" s="288">
        <v>0</v>
      </c>
      <c r="D186" s="289">
        <v>0</v>
      </c>
      <c r="E186" s="288">
        <v>0</v>
      </c>
    </row>
    <row r="187" spans="1:5" s="213" customFormat="1" ht="12.5" x14ac:dyDescent="0.25">
      <c r="A187" s="231" t="s">
        <v>2383</v>
      </c>
      <c r="B187" s="287">
        <v>0</v>
      </c>
      <c r="C187" s="288">
        <v>0</v>
      </c>
      <c r="D187" s="289">
        <v>0</v>
      </c>
      <c r="E187" s="288">
        <v>0</v>
      </c>
    </row>
    <row r="188" spans="1:5" s="213" customFormat="1" ht="12.5" x14ac:dyDescent="0.25">
      <c r="A188" s="231" t="s">
        <v>2384</v>
      </c>
      <c r="B188" s="287">
        <v>1</v>
      </c>
      <c r="C188" s="288">
        <v>3.9004146140734757E-6</v>
      </c>
      <c r="D188" s="289">
        <v>57213.9</v>
      </c>
      <c r="E188" s="288">
        <v>2.0656067509256807E-6</v>
      </c>
    </row>
    <row r="189" spans="1:5" s="213" customFormat="1" ht="12.5" x14ac:dyDescent="0.25">
      <c r="A189" s="231" t="s">
        <v>2385</v>
      </c>
      <c r="B189" s="287">
        <v>4</v>
      </c>
      <c r="C189" s="288">
        <v>1.5601658456293903E-5</v>
      </c>
      <c r="D189" s="289">
        <v>723834.54</v>
      </c>
      <c r="E189" s="288">
        <v>2.6132766904147151E-5</v>
      </c>
    </row>
    <row r="190" spans="1:5" s="213" customFormat="1" ht="12.75" customHeight="1" thickBot="1" x14ac:dyDescent="0.3">
      <c r="A190" s="313" t="s">
        <v>140</v>
      </c>
      <c r="B190" s="305">
        <v>256383</v>
      </c>
      <c r="C190" s="306">
        <v>0.99999999999999989</v>
      </c>
      <c r="D190" s="307">
        <v>27698350605.390003</v>
      </c>
      <c r="E190" s="306">
        <v>0.99999999999999978</v>
      </c>
    </row>
    <row r="191" spans="1:5" s="213" customFormat="1" ht="12.75" customHeight="1" thickTop="1" x14ac:dyDescent="0.25"/>
    <row r="192" spans="1:5" s="213" customFormat="1" ht="12.75" customHeight="1" x14ac:dyDescent="0.3">
      <c r="A192" s="309" t="s">
        <v>2387</v>
      </c>
      <c r="B192" s="224" t="s">
        <v>2337</v>
      </c>
      <c r="C192" s="224" t="s">
        <v>2338</v>
      </c>
      <c r="D192" s="224" t="s">
        <v>2339</v>
      </c>
      <c r="E192" s="224" t="s">
        <v>2340</v>
      </c>
    </row>
    <row r="193" spans="1:5" s="213" customFormat="1" ht="12.75" customHeight="1" x14ac:dyDescent="0.25">
      <c r="A193" s="231" t="s">
        <v>2388</v>
      </c>
      <c r="B193" s="287">
        <v>9946</v>
      </c>
      <c r="C193" s="288">
        <v>3.8793523751574792E-2</v>
      </c>
      <c r="D193" s="289">
        <v>22588032.809999999</v>
      </c>
      <c r="E193" s="288">
        <v>8.1550100696625759E-4</v>
      </c>
    </row>
    <row r="194" spans="1:5" s="213" customFormat="1" ht="12.75" customHeight="1" x14ac:dyDescent="0.25">
      <c r="A194" s="231" t="s">
        <v>2389</v>
      </c>
      <c r="B194" s="287">
        <v>9210</v>
      </c>
      <c r="C194" s="288">
        <v>3.5922818595616711E-2</v>
      </c>
      <c r="D194" s="289">
        <v>69339816.489999995</v>
      </c>
      <c r="E194" s="288">
        <v>2.5033915368414287E-3</v>
      </c>
    </row>
    <row r="195" spans="1:5" s="213" customFormat="1" ht="12.75" customHeight="1" x14ac:dyDescent="0.25">
      <c r="A195" s="231" t="s">
        <v>2390</v>
      </c>
      <c r="B195" s="287">
        <v>28647</v>
      </c>
      <c r="C195" s="288">
        <v>0.11173517744936287</v>
      </c>
      <c r="D195" s="289">
        <v>502137373.08999997</v>
      </c>
      <c r="E195" s="288">
        <v>1.8128782476754618E-2</v>
      </c>
    </row>
    <row r="196" spans="1:5" s="213" customFormat="1" ht="12.75" customHeight="1" x14ac:dyDescent="0.25">
      <c r="A196" s="231" t="s">
        <v>2391</v>
      </c>
      <c r="B196" s="287">
        <v>43118</v>
      </c>
      <c r="C196" s="288">
        <v>0.16817807732962015</v>
      </c>
      <c r="D196" s="289">
        <v>1597964973.6700001</v>
      </c>
      <c r="E196" s="288">
        <v>5.7691701445899149E-2</v>
      </c>
    </row>
    <row r="197" spans="1:5" s="213" customFormat="1" ht="12.75" customHeight="1" x14ac:dyDescent="0.25">
      <c r="A197" s="231" t="s">
        <v>2392</v>
      </c>
      <c r="B197" s="287">
        <v>34749</v>
      </c>
      <c r="C197" s="288">
        <v>0.13553550742443921</v>
      </c>
      <c r="D197" s="289">
        <v>2156217458.23</v>
      </c>
      <c r="E197" s="288">
        <v>7.7846420855486154E-2</v>
      </c>
    </row>
    <row r="198" spans="1:5" s="213" customFormat="1" ht="12.75" customHeight="1" x14ac:dyDescent="0.25">
      <c r="A198" s="231" t="s">
        <v>2393</v>
      </c>
      <c r="B198" s="287">
        <v>28474</v>
      </c>
      <c r="C198" s="288">
        <v>0.11106040572112816</v>
      </c>
      <c r="D198" s="289">
        <v>2483016651.3200002</v>
      </c>
      <c r="E198" s="288">
        <v>8.9644928201494195E-2</v>
      </c>
    </row>
    <row r="199" spans="1:5" s="213" customFormat="1" ht="12.75" customHeight="1" x14ac:dyDescent="0.25">
      <c r="A199" s="231" t="s">
        <v>2394</v>
      </c>
      <c r="B199" s="287">
        <v>41876</v>
      </c>
      <c r="C199" s="288">
        <v>0.16333376237894087</v>
      </c>
      <c r="D199" s="289">
        <v>5158961865.0699997</v>
      </c>
      <c r="E199" s="288">
        <v>0.18625520120559394</v>
      </c>
    </row>
    <row r="200" spans="1:5" s="213" customFormat="1" ht="12.75" customHeight="1" x14ac:dyDescent="0.25">
      <c r="A200" s="231" t="s">
        <v>2395</v>
      </c>
      <c r="B200" s="287">
        <v>24106</v>
      </c>
      <c r="C200" s="288">
        <v>9.4023394686855208E-2</v>
      </c>
      <c r="D200" s="289">
        <v>4163174091.2600002</v>
      </c>
      <c r="E200" s="288">
        <v>0.15030404339130074</v>
      </c>
    </row>
    <row r="201" spans="1:5" s="213" customFormat="1" ht="12.75" customHeight="1" x14ac:dyDescent="0.25">
      <c r="A201" s="231" t="s">
        <v>2396</v>
      </c>
      <c r="B201" s="287">
        <v>13643</v>
      </c>
      <c r="C201" s="288">
        <v>5.321335657980443E-2</v>
      </c>
      <c r="D201" s="289">
        <v>3039065990.9299998</v>
      </c>
      <c r="E201" s="288">
        <v>0.10972010695606575</v>
      </c>
    </row>
    <row r="202" spans="1:5" s="213" customFormat="1" ht="12.75" customHeight="1" x14ac:dyDescent="0.25">
      <c r="A202" s="231" t="s">
        <v>2397</v>
      </c>
      <c r="B202" s="287">
        <v>7931</v>
      </c>
      <c r="C202" s="288">
        <v>3.093418830421674E-2</v>
      </c>
      <c r="D202" s="289">
        <v>2161252083.6500001</v>
      </c>
      <c r="E202" s="288">
        <v>7.8028187109070238E-2</v>
      </c>
    </row>
    <row r="203" spans="1:5" s="213" customFormat="1" ht="12.75" customHeight="1" x14ac:dyDescent="0.25">
      <c r="A203" s="231" t="s">
        <v>2398</v>
      </c>
      <c r="B203" s="287">
        <v>4766</v>
      </c>
      <c r="C203" s="288">
        <v>1.8589376050674188E-2</v>
      </c>
      <c r="D203" s="289">
        <v>1540687049.5799999</v>
      </c>
      <c r="E203" s="288">
        <v>5.5623783218347579E-2</v>
      </c>
    </row>
    <row r="204" spans="1:5" s="213" customFormat="1" ht="12.75" customHeight="1" x14ac:dyDescent="0.25">
      <c r="A204" s="231" t="s">
        <v>2399</v>
      </c>
      <c r="B204" s="287">
        <v>3099</v>
      </c>
      <c r="C204" s="288">
        <v>1.2087384889013703E-2</v>
      </c>
      <c r="D204" s="289">
        <v>1155789817.97</v>
      </c>
      <c r="E204" s="288">
        <v>4.1727748862601492E-2</v>
      </c>
    </row>
    <row r="205" spans="1:5" s="213" customFormat="1" ht="12.75" customHeight="1" x14ac:dyDescent="0.25">
      <c r="A205" s="231" t="s">
        <v>2400</v>
      </c>
      <c r="B205" s="287">
        <v>1993</v>
      </c>
      <c r="C205" s="288">
        <v>7.7735263258484379E-3</v>
      </c>
      <c r="D205" s="289">
        <v>843145941.69000006</v>
      </c>
      <c r="E205" s="288">
        <v>3.0440294214700524E-2</v>
      </c>
    </row>
    <row r="206" spans="1:5" s="213" customFormat="1" ht="12.75" customHeight="1" x14ac:dyDescent="0.25">
      <c r="A206" s="231" t="s">
        <v>2401</v>
      </c>
      <c r="B206" s="287">
        <v>1461</v>
      </c>
      <c r="C206" s="288">
        <v>5.6985057511613488E-3</v>
      </c>
      <c r="D206" s="289">
        <v>691955364.04999995</v>
      </c>
      <c r="E206" s="288">
        <v>2.4981825593446992E-2</v>
      </c>
    </row>
    <row r="207" spans="1:5" s="213" customFormat="1" ht="12.75" customHeight="1" x14ac:dyDescent="0.25">
      <c r="A207" s="231" t="s">
        <v>2402</v>
      </c>
      <c r="B207" s="287">
        <v>1703</v>
      </c>
      <c r="C207" s="288">
        <v>6.6424060877671295E-3</v>
      </c>
      <c r="D207" s="289">
        <v>925598246.33000004</v>
      </c>
      <c r="E207" s="288">
        <v>3.3417088963769624E-2</v>
      </c>
    </row>
    <row r="208" spans="1:5" s="213" customFormat="1" ht="12.75" customHeight="1" x14ac:dyDescent="0.25">
      <c r="A208" s="231" t="s">
        <v>2403</v>
      </c>
      <c r="B208" s="287">
        <v>918</v>
      </c>
      <c r="C208" s="288">
        <v>3.580580615719451E-3</v>
      </c>
      <c r="D208" s="289">
        <v>592756309.22000003</v>
      </c>
      <c r="E208" s="288">
        <v>2.1400419023674705E-2</v>
      </c>
    </row>
    <row r="209" spans="1:6" s="213" customFormat="1" ht="12.75" customHeight="1" x14ac:dyDescent="0.25">
      <c r="A209" s="231" t="s">
        <v>2404</v>
      </c>
      <c r="B209" s="287">
        <v>417</v>
      </c>
      <c r="C209" s="288">
        <v>1.6264728940686396E-3</v>
      </c>
      <c r="D209" s="289">
        <v>309693543.13999999</v>
      </c>
      <c r="E209" s="288">
        <v>1.1180938083718771E-2</v>
      </c>
    </row>
    <row r="210" spans="1:6" s="213" customFormat="1" ht="12.75" customHeight="1" x14ac:dyDescent="0.25">
      <c r="A210" s="231" t="s">
        <v>2405</v>
      </c>
      <c r="B210" s="287">
        <v>215</v>
      </c>
      <c r="C210" s="288">
        <v>8.3858914202579731E-4</v>
      </c>
      <c r="D210" s="289">
        <v>181066336.56</v>
      </c>
      <c r="E210" s="288">
        <v>6.5370801005300702E-3</v>
      </c>
    </row>
    <row r="211" spans="1:6" s="213" customFormat="1" ht="12.75" customHeight="1" x14ac:dyDescent="0.25">
      <c r="A211" s="231" t="s">
        <v>2406</v>
      </c>
      <c r="B211" s="287">
        <v>111</v>
      </c>
      <c r="C211" s="288">
        <v>4.3294602216215582E-4</v>
      </c>
      <c r="D211" s="289">
        <v>103939660.33</v>
      </c>
      <c r="E211" s="288">
        <v>3.7525577537376432E-3</v>
      </c>
    </row>
    <row r="212" spans="1:6" s="213" customFormat="1" ht="12.75" customHeight="1" x14ac:dyDescent="0.25">
      <c r="A212" s="231" t="s">
        <v>2407</v>
      </c>
      <c r="B212" s="287">
        <v>0</v>
      </c>
      <c r="C212" s="288">
        <v>0</v>
      </c>
      <c r="D212" s="289">
        <v>0</v>
      </c>
      <c r="E212" s="288">
        <v>0</v>
      </c>
    </row>
    <row r="213" spans="1:6" s="213" customFormat="1" ht="12.75" customHeight="1" thickBot="1" x14ac:dyDescent="0.3">
      <c r="A213" s="313" t="s">
        <v>140</v>
      </c>
      <c r="B213" s="305">
        <v>256383</v>
      </c>
      <c r="C213" s="306">
        <v>1</v>
      </c>
      <c r="D213" s="307">
        <v>27698350605.390003</v>
      </c>
      <c r="E213" s="306">
        <v>0.99999999999999978</v>
      </c>
    </row>
    <row r="214" spans="1:6" s="213" customFormat="1" ht="12.75" customHeight="1" thickTop="1" x14ac:dyDescent="0.25"/>
    <row r="215" spans="1:6" s="213" customFormat="1" ht="12.75" customHeight="1" x14ac:dyDescent="0.25"/>
    <row r="216" spans="1:6" s="213" customFormat="1" ht="15" x14ac:dyDescent="0.3">
      <c r="A216" s="309" t="s">
        <v>2408</v>
      </c>
      <c r="B216" s="224" t="s">
        <v>2337</v>
      </c>
      <c r="C216" s="224" t="s">
        <v>2338</v>
      </c>
      <c r="D216" s="224" t="s">
        <v>2339</v>
      </c>
      <c r="E216" s="224" t="s">
        <v>2340</v>
      </c>
      <c r="F216" s="235" t="s">
        <v>2409</v>
      </c>
    </row>
    <row r="217" spans="1:6" s="213" customFormat="1" ht="12.5" x14ac:dyDescent="0.25">
      <c r="A217" s="231" t="s">
        <v>2410</v>
      </c>
      <c r="B217" s="287">
        <v>21055</v>
      </c>
      <c r="C217" s="288">
        <v>8.2123229699317041E-2</v>
      </c>
      <c r="D217" s="289">
        <v>1771702504.4000001</v>
      </c>
      <c r="E217" s="288">
        <v>6.3964187963424554E-2</v>
      </c>
    </row>
    <row r="218" spans="1:6" s="213" customFormat="1" ht="12.5" x14ac:dyDescent="0.25">
      <c r="A218" s="231" t="s">
        <v>2411</v>
      </c>
      <c r="B218" s="287">
        <v>21325</v>
      </c>
      <c r="C218" s="288">
        <v>8.3176341645116877E-2</v>
      </c>
      <c r="D218" s="289">
        <v>2740935098.52</v>
      </c>
      <c r="E218" s="288">
        <v>9.895661794340288E-2</v>
      </c>
    </row>
    <row r="219" spans="1:6" s="213" customFormat="1" ht="12.5" x14ac:dyDescent="0.25">
      <c r="A219" s="231" t="s">
        <v>2412</v>
      </c>
      <c r="B219" s="287">
        <v>21213</v>
      </c>
      <c r="C219" s="288">
        <v>8.2739495208340647E-2</v>
      </c>
      <c r="D219" s="289">
        <v>4152693084.3499999</v>
      </c>
      <c r="E219" s="288">
        <v>0.14992564515888179</v>
      </c>
    </row>
    <row r="220" spans="1:6" s="213" customFormat="1" ht="12.5" x14ac:dyDescent="0.25">
      <c r="A220" s="231" t="s">
        <v>2413</v>
      </c>
      <c r="B220" s="287">
        <v>14736</v>
      </c>
      <c r="C220" s="288">
        <v>5.7476509752986744E-2</v>
      </c>
      <c r="D220" s="289">
        <v>972386729.72000003</v>
      </c>
      <c r="E220" s="288">
        <v>3.5106304471818513E-2</v>
      </c>
    </row>
    <row r="221" spans="1:6" s="213" customFormat="1" ht="12.5" x14ac:dyDescent="0.25">
      <c r="A221" s="231" t="s">
        <v>2414</v>
      </c>
      <c r="B221" s="287">
        <v>27718</v>
      </c>
      <c r="C221" s="288">
        <v>0.10811169227288861</v>
      </c>
      <c r="D221" s="289">
        <v>2220302693.3699999</v>
      </c>
      <c r="E221" s="288">
        <v>8.0160105018597647E-2</v>
      </c>
    </row>
    <row r="222" spans="1:6" s="213" customFormat="1" ht="12.5" x14ac:dyDescent="0.25">
      <c r="A222" s="231" t="s">
        <v>2415</v>
      </c>
      <c r="B222" s="287">
        <v>21833</v>
      </c>
      <c r="C222" s="288">
        <v>8.5157752269066203E-2</v>
      </c>
      <c r="D222" s="289">
        <v>2625657555.6100001</v>
      </c>
      <c r="E222" s="288">
        <v>9.4794725975454172E-2</v>
      </c>
    </row>
    <row r="223" spans="1:6" s="213" customFormat="1" ht="12.5" x14ac:dyDescent="0.25">
      <c r="A223" s="231" t="s">
        <v>2416</v>
      </c>
      <c r="B223" s="287">
        <v>33334</v>
      </c>
      <c r="C223" s="288">
        <v>0.13001642074552525</v>
      </c>
      <c r="D223" s="289">
        <v>4874480652.25</v>
      </c>
      <c r="E223" s="288">
        <v>0.17598450975277363</v>
      </c>
    </row>
    <row r="224" spans="1:6" s="213" customFormat="1" ht="12.5" x14ac:dyDescent="0.25">
      <c r="A224" s="231" t="s">
        <v>2417</v>
      </c>
      <c r="B224" s="287">
        <v>27627</v>
      </c>
      <c r="C224" s="288">
        <v>0.10775675454300793</v>
      </c>
      <c r="D224" s="289">
        <v>2893946283.1300001</v>
      </c>
      <c r="E224" s="288">
        <v>0.1044808163619262</v>
      </c>
    </row>
    <row r="225" spans="1:6" s="213" customFormat="1" ht="12.5" x14ac:dyDescent="0.25">
      <c r="A225" s="231" t="s">
        <v>2418</v>
      </c>
      <c r="B225" s="287">
        <v>16650</v>
      </c>
      <c r="C225" s="288">
        <v>6.4941903324323369E-2</v>
      </c>
      <c r="D225" s="289">
        <v>1234586291.9400001</v>
      </c>
      <c r="E225" s="288">
        <v>4.457255630592509E-2</v>
      </c>
    </row>
    <row r="226" spans="1:6" s="213" customFormat="1" ht="12.5" x14ac:dyDescent="0.25">
      <c r="A226" s="231" t="s">
        <v>2419</v>
      </c>
      <c r="B226" s="287">
        <v>30873</v>
      </c>
      <c r="C226" s="288">
        <v>0.12041750038029042</v>
      </c>
      <c r="D226" s="289">
        <v>2615667232.9200001</v>
      </c>
      <c r="E226" s="288">
        <v>9.4434043029659701E-2</v>
      </c>
    </row>
    <row r="227" spans="1:6" s="213" customFormat="1" ht="12.5" x14ac:dyDescent="0.25">
      <c r="A227" s="231" t="s">
        <v>2420</v>
      </c>
      <c r="B227" s="287">
        <v>19694</v>
      </c>
      <c r="C227" s="288">
        <v>7.6814765409563043E-2</v>
      </c>
      <c r="D227" s="289">
        <v>1516956129.79</v>
      </c>
      <c r="E227" s="288">
        <v>5.47670202966817E-2</v>
      </c>
    </row>
    <row r="228" spans="1:6" s="213" customFormat="1" ht="12.5" x14ac:dyDescent="0.25">
      <c r="A228" s="231" t="s">
        <v>2421</v>
      </c>
      <c r="B228" s="287">
        <v>325</v>
      </c>
      <c r="C228" s="288">
        <v>1.2676347495738797E-3</v>
      </c>
      <c r="D228" s="289">
        <v>79036349.390000001</v>
      </c>
      <c r="E228" s="288">
        <v>2.8534677214541362E-3</v>
      </c>
    </row>
    <row r="229" spans="1:6" s="213" customFormat="1" ht="12.75" customHeight="1" thickBot="1" x14ac:dyDescent="0.3">
      <c r="A229" s="313" t="s">
        <v>140</v>
      </c>
      <c r="B229" s="305">
        <v>256383</v>
      </c>
      <c r="C229" s="306">
        <v>1</v>
      </c>
      <c r="D229" s="307">
        <v>27698350605.389999</v>
      </c>
      <c r="E229" s="306">
        <v>1</v>
      </c>
    </row>
    <row r="230" spans="1:6" s="213" customFormat="1" ht="12.75" customHeight="1" thickTop="1" x14ac:dyDescent="0.25"/>
    <row r="231" spans="1:6" s="213" customFormat="1" ht="15" x14ac:dyDescent="0.3">
      <c r="A231" s="309" t="s">
        <v>2422</v>
      </c>
      <c r="B231" s="292" t="s">
        <v>2337</v>
      </c>
      <c r="C231" s="292" t="s">
        <v>2338</v>
      </c>
      <c r="D231" s="292" t="s">
        <v>2339</v>
      </c>
      <c r="E231" s="292" t="s">
        <v>2340</v>
      </c>
      <c r="F231" s="235" t="s">
        <v>2423</v>
      </c>
    </row>
    <row r="232" spans="1:6" s="213" customFormat="1" ht="12.5" x14ac:dyDescent="0.25">
      <c r="A232" s="228" t="s">
        <v>2424</v>
      </c>
      <c r="B232" s="287">
        <v>209088</v>
      </c>
      <c r="C232" s="288">
        <v>0.81552989082739491</v>
      </c>
      <c r="D232" s="289">
        <v>20493527948.610001</v>
      </c>
      <c r="E232" s="288">
        <v>0.73988261036099501</v>
      </c>
    </row>
    <row r="233" spans="1:6" s="213" customFormat="1" ht="12.5" x14ac:dyDescent="0.25">
      <c r="A233" s="228" t="s">
        <v>2425</v>
      </c>
      <c r="B233" s="287">
        <v>0</v>
      </c>
      <c r="C233" s="288">
        <v>0</v>
      </c>
      <c r="D233" s="289">
        <v>0</v>
      </c>
      <c r="E233" s="288">
        <v>0</v>
      </c>
    </row>
    <row r="234" spans="1:6" s="213" customFormat="1" ht="12.5" x14ac:dyDescent="0.25">
      <c r="A234" s="228" t="s">
        <v>2426</v>
      </c>
      <c r="B234" s="287">
        <v>47295</v>
      </c>
      <c r="C234" s="288">
        <v>0.18447010917260503</v>
      </c>
      <c r="D234" s="289">
        <v>7204822656.7799997</v>
      </c>
      <c r="E234" s="288">
        <v>0.26011738963900499</v>
      </c>
    </row>
    <row r="235" spans="1:6" s="213" customFormat="1" ht="12.5" x14ac:dyDescent="0.25">
      <c r="A235" s="228" t="s">
        <v>2427</v>
      </c>
      <c r="B235" s="287">
        <v>0</v>
      </c>
      <c r="C235" s="288">
        <v>0</v>
      </c>
      <c r="D235" s="289">
        <v>0</v>
      </c>
      <c r="E235" s="288">
        <v>0</v>
      </c>
    </row>
    <row r="236" spans="1:6" s="213" customFormat="1" ht="12.75" customHeight="1" thickBot="1" x14ac:dyDescent="0.3">
      <c r="A236" s="313" t="s">
        <v>140</v>
      </c>
      <c r="B236" s="314">
        <v>256383</v>
      </c>
      <c r="C236" s="315">
        <v>1</v>
      </c>
      <c r="D236" s="316">
        <v>27698350605.389999</v>
      </c>
      <c r="E236" s="315">
        <v>1</v>
      </c>
    </row>
    <row r="237" spans="1:6" s="213" customFormat="1" ht="12.75" customHeight="1" thickTop="1" x14ac:dyDescent="0.25"/>
    <row r="238" spans="1:6" s="213" customFormat="1" ht="13" x14ac:dyDescent="0.3">
      <c r="A238" s="309" t="s">
        <v>2428</v>
      </c>
      <c r="B238" s="292" t="s">
        <v>2337</v>
      </c>
      <c r="C238" s="292" t="s">
        <v>2338</v>
      </c>
      <c r="D238" s="292" t="s">
        <v>2339</v>
      </c>
      <c r="E238" s="292" t="s">
        <v>2340</v>
      </c>
    </row>
    <row r="239" spans="1:6" s="213" customFormat="1" ht="12.5" x14ac:dyDescent="0.25">
      <c r="A239" s="228" t="s">
        <v>2429</v>
      </c>
      <c r="B239" s="287">
        <v>2005</v>
      </c>
      <c r="C239" s="288">
        <v>7.82033130121732E-3</v>
      </c>
      <c r="D239" s="289">
        <v>385746887.86000001</v>
      </c>
      <c r="E239" s="288">
        <v>1.392670969313729E-2</v>
      </c>
    </row>
    <row r="240" spans="1:6" s="213" customFormat="1" ht="12.5" x14ac:dyDescent="0.25">
      <c r="A240" s="228" t="s">
        <v>2430</v>
      </c>
      <c r="B240" s="287">
        <v>15651</v>
      </c>
      <c r="C240" s="288">
        <v>6.1045389124863972E-2</v>
      </c>
      <c r="D240" s="289">
        <v>3192512143.9000001</v>
      </c>
      <c r="E240" s="288">
        <v>0.11526000913854953</v>
      </c>
    </row>
    <row r="241" spans="1:5" s="213" customFormat="1" ht="12.5" x14ac:dyDescent="0.25">
      <c r="A241" s="228" t="s">
        <v>2431</v>
      </c>
      <c r="B241" s="287">
        <v>7275</v>
      </c>
      <c r="C241" s="288">
        <v>2.8375516317384539E-2</v>
      </c>
      <c r="D241" s="289">
        <v>1271954221.4000001</v>
      </c>
      <c r="E241" s="288">
        <v>4.5921659362362262E-2</v>
      </c>
    </row>
    <row r="242" spans="1:5" s="213" customFormat="1" ht="12.5" x14ac:dyDescent="0.25">
      <c r="A242" s="228" t="s">
        <v>2432</v>
      </c>
      <c r="B242" s="287">
        <v>26777</v>
      </c>
      <c r="C242" s="288">
        <v>0.10444140212104547</v>
      </c>
      <c r="D242" s="289">
        <v>4867389220.1000004</v>
      </c>
      <c r="E242" s="288">
        <v>0.1757284861269979</v>
      </c>
    </row>
    <row r="243" spans="1:5" s="213" customFormat="1" ht="12.5" x14ac:dyDescent="0.25">
      <c r="A243" s="228" t="s">
        <v>2433</v>
      </c>
      <c r="B243" s="287">
        <v>16019</v>
      </c>
      <c r="C243" s="288">
        <v>6.2480741702843012E-2</v>
      </c>
      <c r="D243" s="289">
        <v>2041284916.8099999</v>
      </c>
      <c r="E243" s="288">
        <v>7.369698455664625E-2</v>
      </c>
    </row>
    <row r="244" spans="1:5" s="213" customFormat="1" ht="12.5" x14ac:dyDescent="0.25">
      <c r="A244" s="228" t="s">
        <v>2434</v>
      </c>
      <c r="B244" s="287">
        <v>16958</v>
      </c>
      <c r="C244" s="288">
        <v>6.6143231025458007E-2</v>
      </c>
      <c r="D244" s="289">
        <v>2118442188.21</v>
      </c>
      <c r="E244" s="288">
        <v>7.6482611487983646E-2</v>
      </c>
    </row>
    <row r="245" spans="1:5" s="213" customFormat="1" ht="12.5" x14ac:dyDescent="0.25">
      <c r="A245" s="228" t="s">
        <v>2435</v>
      </c>
      <c r="B245" s="287">
        <v>9317</v>
      </c>
      <c r="C245" s="288">
        <v>3.6340162959322575E-2</v>
      </c>
      <c r="D245" s="289">
        <v>905072005.85000002</v>
      </c>
      <c r="E245" s="288">
        <v>3.267602532527248E-2</v>
      </c>
    </row>
    <row r="246" spans="1:5" s="213" customFormat="1" ht="12.5" x14ac:dyDescent="0.25">
      <c r="A246" s="228" t="s">
        <v>2436</v>
      </c>
      <c r="B246" s="287">
        <v>7785</v>
      </c>
      <c r="C246" s="288">
        <v>3.0364727770562011E-2</v>
      </c>
      <c r="D246" s="289">
        <v>699827261.87</v>
      </c>
      <c r="E246" s="288">
        <v>2.5266026552996847E-2</v>
      </c>
    </row>
    <row r="247" spans="1:5" s="213" customFormat="1" ht="12.5" x14ac:dyDescent="0.25">
      <c r="A247" s="228" t="s">
        <v>2437</v>
      </c>
      <c r="B247" s="287">
        <v>6965</v>
      </c>
      <c r="C247" s="288">
        <v>2.716638778702176E-2</v>
      </c>
      <c r="D247" s="289">
        <v>612470739.00999999</v>
      </c>
      <c r="E247" s="288">
        <v>2.2112173671843673E-2</v>
      </c>
    </row>
    <row r="248" spans="1:5" s="213" customFormat="1" ht="12.5" x14ac:dyDescent="0.25">
      <c r="A248" s="228" t="s">
        <v>2438</v>
      </c>
      <c r="B248" s="287">
        <v>7130</v>
      </c>
      <c r="C248" s="288">
        <v>2.7809956198343883E-2</v>
      </c>
      <c r="D248" s="289">
        <v>591601898.73000002</v>
      </c>
      <c r="E248" s="288">
        <v>2.135874107301091E-2</v>
      </c>
    </row>
    <row r="249" spans="1:5" s="213" customFormat="1" ht="12.5" x14ac:dyDescent="0.25">
      <c r="A249" s="228" t="s">
        <v>2439</v>
      </c>
      <c r="B249" s="287">
        <v>17367</v>
      </c>
      <c r="C249" s="288">
        <v>6.7738500602614063E-2</v>
      </c>
      <c r="D249" s="289">
        <v>1262078679.29</v>
      </c>
      <c r="E249" s="288">
        <v>4.556512036656811E-2</v>
      </c>
    </row>
    <row r="250" spans="1:5" s="213" customFormat="1" ht="12.5" x14ac:dyDescent="0.25">
      <c r="A250" s="228" t="s">
        <v>2440</v>
      </c>
      <c r="B250" s="287">
        <v>15091</v>
      </c>
      <c r="C250" s="288">
        <v>5.8861156940982824E-2</v>
      </c>
      <c r="D250" s="289">
        <v>1047996543.52</v>
      </c>
      <c r="E250" s="288">
        <v>3.7836063181179588E-2</v>
      </c>
    </row>
    <row r="251" spans="1:5" s="213" customFormat="1" ht="12.5" x14ac:dyDescent="0.25">
      <c r="A251" s="228" t="s">
        <v>2441</v>
      </c>
      <c r="B251" s="287">
        <v>108043</v>
      </c>
      <c r="C251" s="288">
        <v>0.42141249614834059</v>
      </c>
      <c r="D251" s="289">
        <v>8701973898.8400002</v>
      </c>
      <c r="E251" s="288">
        <v>0.31416938946345158</v>
      </c>
    </row>
    <row r="252" spans="1:5" s="213" customFormat="1" ht="12.75" customHeight="1" thickBot="1" x14ac:dyDescent="0.3">
      <c r="A252" s="313" t="s">
        <v>140</v>
      </c>
      <c r="B252" s="314">
        <v>256383</v>
      </c>
      <c r="C252" s="315">
        <v>1</v>
      </c>
      <c r="D252" s="316">
        <v>27698350605.389999</v>
      </c>
      <c r="E252" s="315">
        <v>1.0000000000000002</v>
      </c>
    </row>
    <row r="253" spans="1:5" s="213" customFormat="1" ht="12.75" customHeight="1" thickTop="1" x14ac:dyDescent="0.25"/>
    <row r="254" spans="1:5" s="213" customFormat="1" ht="13" x14ac:dyDescent="0.3">
      <c r="A254" s="309" t="s">
        <v>2442</v>
      </c>
      <c r="B254" s="224" t="s">
        <v>2337</v>
      </c>
      <c r="C254" s="224" t="s">
        <v>2338</v>
      </c>
      <c r="D254" s="224" t="s">
        <v>2339</v>
      </c>
      <c r="E254" s="224" t="s">
        <v>2340</v>
      </c>
    </row>
    <row r="255" spans="1:5" s="213" customFormat="1" ht="12.5" x14ac:dyDescent="0.25">
      <c r="A255" s="231" t="s">
        <v>2443</v>
      </c>
      <c r="B255" s="287">
        <v>156186</v>
      </c>
      <c r="C255" s="288">
        <v>0.60919015691367995</v>
      </c>
      <c r="D255" s="289">
        <v>20037219212.049999</v>
      </c>
      <c r="E255" s="288">
        <v>0.72340838981765321</v>
      </c>
    </row>
    <row r="256" spans="1:5" s="213" customFormat="1" ht="12.5" x14ac:dyDescent="0.25">
      <c r="A256" s="231" t="s">
        <v>2444</v>
      </c>
      <c r="B256" s="287">
        <v>84828</v>
      </c>
      <c r="C256" s="288">
        <v>0.33086437088262483</v>
      </c>
      <c r="D256" s="289">
        <v>6205383808</v>
      </c>
      <c r="E256" s="288">
        <v>0.22403441621511047</v>
      </c>
    </row>
    <row r="257" spans="1:6" s="213" customFormat="1" ht="12.5" x14ac:dyDescent="0.25">
      <c r="A257" s="231" t="s">
        <v>2445</v>
      </c>
      <c r="B257" s="287">
        <v>15369</v>
      </c>
      <c r="C257" s="288">
        <v>5.9945472203695255E-2</v>
      </c>
      <c r="D257" s="289">
        <v>1455747585.3400002</v>
      </c>
      <c r="E257" s="288">
        <v>5.2557193967236335E-2</v>
      </c>
    </row>
    <row r="258" spans="1:6" s="213" customFormat="1" ht="12.5" x14ac:dyDescent="0.25">
      <c r="A258" s="231" t="s">
        <v>2446</v>
      </c>
      <c r="B258" s="287">
        <v>0</v>
      </c>
      <c r="C258" s="288">
        <v>0</v>
      </c>
      <c r="D258" s="289">
        <v>0</v>
      </c>
      <c r="E258" s="288">
        <v>0</v>
      </c>
    </row>
    <row r="259" spans="1:6" s="213" customFormat="1" ht="12.75" customHeight="1" thickBot="1" x14ac:dyDescent="0.3">
      <c r="A259" s="313" t="s">
        <v>140</v>
      </c>
      <c r="B259" s="305">
        <v>256383</v>
      </c>
      <c r="C259" s="306">
        <v>1</v>
      </c>
      <c r="D259" s="307">
        <v>27698350605.389999</v>
      </c>
      <c r="E259" s="306">
        <v>1</v>
      </c>
    </row>
    <row r="260" spans="1:6" s="213" customFormat="1" ht="12.75" customHeight="1" thickTop="1" x14ac:dyDescent="0.25"/>
    <row r="261" spans="1:6" s="213" customFormat="1" ht="13" x14ac:dyDescent="0.3">
      <c r="A261" s="309" t="s">
        <v>2447</v>
      </c>
      <c r="B261" s="292" t="s">
        <v>2337</v>
      </c>
      <c r="C261" s="292" t="s">
        <v>2338</v>
      </c>
      <c r="D261" s="292" t="s">
        <v>2339</v>
      </c>
      <c r="E261" s="292" t="s">
        <v>2340</v>
      </c>
    </row>
    <row r="262" spans="1:6" s="213" customFormat="1" ht="12.5" x14ac:dyDescent="0.25">
      <c r="A262" s="228" t="s">
        <v>2448</v>
      </c>
      <c r="B262" s="287">
        <v>249560</v>
      </c>
      <c r="C262" s="288">
        <v>0.97338747108817669</v>
      </c>
      <c r="D262" s="289">
        <v>26987551322.75</v>
      </c>
      <c r="E262" s="288">
        <v>0.97433784802689005</v>
      </c>
    </row>
    <row r="263" spans="1:6" s="213" customFormat="1" ht="12.5" x14ac:dyDescent="0.25">
      <c r="A263" s="228" t="s">
        <v>2449</v>
      </c>
      <c r="B263" s="287">
        <v>0</v>
      </c>
      <c r="C263" s="288">
        <v>0</v>
      </c>
      <c r="D263" s="289">
        <v>0</v>
      </c>
      <c r="E263" s="288">
        <v>0</v>
      </c>
    </row>
    <row r="264" spans="1:6" s="213" customFormat="1" x14ac:dyDescent="0.25">
      <c r="A264" s="228" t="s">
        <v>2450</v>
      </c>
      <c r="B264" s="287">
        <v>6823</v>
      </c>
      <c r="C264" s="288">
        <v>2.6612528911823329E-2</v>
      </c>
      <c r="D264" s="289">
        <v>710799282.63999999</v>
      </c>
      <c r="E264" s="288">
        <v>2.5662151973109944E-2</v>
      </c>
      <c r="F264" s="235" t="s">
        <v>2451</v>
      </c>
    </row>
    <row r="265" spans="1:6" s="213" customFormat="1" ht="12.75" customHeight="1" thickBot="1" x14ac:dyDescent="0.3">
      <c r="A265" s="313" t="s">
        <v>140</v>
      </c>
      <c r="B265" s="314">
        <v>256383</v>
      </c>
      <c r="C265" s="315">
        <v>1</v>
      </c>
      <c r="D265" s="316">
        <v>27698350605.389999</v>
      </c>
      <c r="E265" s="315">
        <v>1</v>
      </c>
    </row>
    <row r="266" spans="1:6" s="213" customFormat="1" ht="12.75" customHeight="1" thickTop="1" x14ac:dyDescent="0.25"/>
    <row r="267" spans="1:6" s="213" customFormat="1" ht="15" x14ac:dyDescent="0.3">
      <c r="A267" s="309" t="s">
        <v>2452</v>
      </c>
      <c r="B267" s="292" t="s">
        <v>2337</v>
      </c>
      <c r="C267" s="292" t="s">
        <v>2338</v>
      </c>
      <c r="D267" s="292" t="s">
        <v>2339</v>
      </c>
      <c r="E267" s="292" t="s">
        <v>2340</v>
      </c>
      <c r="F267" s="235" t="s">
        <v>2453</v>
      </c>
    </row>
    <row r="268" spans="1:6" s="213" customFormat="1" ht="12.5" x14ac:dyDescent="0.25">
      <c r="A268" s="228" t="s">
        <v>2454</v>
      </c>
      <c r="B268" s="287"/>
      <c r="C268" s="287"/>
      <c r="D268" s="289"/>
      <c r="E268" s="287"/>
    </row>
    <row r="269" spans="1:6" s="213" customFormat="1" ht="12.5" x14ac:dyDescent="0.25">
      <c r="A269" s="228" t="s">
        <v>2455</v>
      </c>
      <c r="B269" s="287"/>
      <c r="C269" s="287"/>
      <c r="D269" s="289"/>
      <c r="E269" s="287"/>
    </row>
    <row r="270" spans="1:6" s="213" customFormat="1" ht="12.5" x14ac:dyDescent="0.25">
      <c r="A270" s="228" t="s">
        <v>2456</v>
      </c>
      <c r="B270" s="287"/>
      <c r="C270" s="287"/>
      <c r="D270" s="289"/>
      <c r="E270" s="287"/>
    </row>
    <row r="271" spans="1:6" s="213" customFormat="1" ht="12.75" customHeight="1" thickBot="1" x14ac:dyDescent="0.3">
      <c r="A271" s="313" t="s">
        <v>140</v>
      </c>
      <c r="B271" s="314">
        <v>0</v>
      </c>
      <c r="C271" s="315"/>
      <c r="D271" s="316">
        <v>0</v>
      </c>
      <c r="E271" s="315"/>
    </row>
    <row r="272" spans="1:6" s="213" customFormat="1" ht="12.75" customHeight="1" thickTop="1" x14ac:dyDescent="0.25"/>
    <row r="273" spans="1:6" s="213" customFormat="1" ht="13" x14ac:dyDescent="0.3">
      <c r="A273" s="309" t="s">
        <v>2457</v>
      </c>
      <c r="B273" s="224" t="s">
        <v>2337</v>
      </c>
      <c r="C273" s="224" t="s">
        <v>2338</v>
      </c>
      <c r="D273" s="224" t="s">
        <v>2339</v>
      </c>
      <c r="E273" s="224" t="s">
        <v>2340</v>
      </c>
    </row>
    <row r="274" spans="1:6" s="213" customFormat="1" ht="12.5" x14ac:dyDescent="0.25">
      <c r="A274" s="231" t="s">
        <v>2458</v>
      </c>
      <c r="B274" s="287">
        <v>25081</v>
      </c>
      <c r="C274" s="288">
        <v>9.7826298935576858E-2</v>
      </c>
      <c r="D274" s="289">
        <v>1387565748.6000001</v>
      </c>
      <c r="E274" s="288">
        <v>5.0095609242883386E-2</v>
      </c>
    </row>
    <row r="275" spans="1:6" s="213" customFormat="1" ht="12.5" x14ac:dyDescent="0.25">
      <c r="A275" s="231" t="s">
        <v>2459</v>
      </c>
      <c r="B275" s="287">
        <v>37708</v>
      </c>
      <c r="C275" s="288">
        <v>0.14707683426748264</v>
      </c>
      <c r="D275" s="289">
        <v>2250352323.9200001</v>
      </c>
      <c r="E275" s="288">
        <v>8.1244993825808867E-2</v>
      </c>
    </row>
    <row r="276" spans="1:6" s="213" customFormat="1" ht="12.5" x14ac:dyDescent="0.25">
      <c r="A276" s="231" t="s">
        <v>2460</v>
      </c>
      <c r="B276" s="287">
        <v>71481</v>
      </c>
      <c r="C276" s="288">
        <v>0.27880553702858613</v>
      </c>
      <c r="D276" s="289">
        <v>5863820717.5100002</v>
      </c>
      <c r="E276" s="288">
        <v>0.21170288444427882</v>
      </c>
    </row>
    <row r="277" spans="1:6" s="213" customFormat="1" ht="12.5" x14ac:dyDescent="0.25">
      <c r="A277" s="231" t="s">
        <v>2461</v>
      </c>
      <c r="B277" s="287">
        <v>39286</v>
      </c>
      <c r="C277" s="288">
        <v>0.15323168852849059</v>
      </c>
      <c r="D277" s="289">
        <v>3909654173.5500002</v>
      </c>
      <c r="E277" s="288">
        <v>0.14115115478353413</v>
      </c>
    </row>
    <row r="278" spans="1:6" s="213" customFormat="1" ht="12.5" x14ac:dyDescent="0.25">
      <c r="A278" s="231" t="s">
        <v>2462</v>
      </c>
      <c r="B278" s="287">
        <v>28990</v>
      </c>
      <c r="C278" s="288">
        <v>0.11307301966199007</v>
      </c>
      <c r="D278" s="289">
        <v>3881287789.77</v>
      </c>
      <c r="E278" s="288">
        <v>0.14012703662631504</v>
      </c>
    </row>
    <row r="279" spans="1:6" s="213" customFormat="1" ht="12.5" x14ac:dyDescent="0.25">
      <c r="A279" s="231" t="s">
        <v>2463</v>
      </c>
      <c r="B279" s="287">
        <v>22496</v>
      </c>
      <c r="C279" s="288">
        <v>8.7743727158196921E-2</v>
      </c>
      <c r="D279" s="289">
        <v>3908978093.79</v>
      </c>
      <c r="E279" s="288">
        <v>0.14112674611856946</v>
      </c>
    </row>
    <row r="280" spans="1:6" s="213" customFormat="1" ht="12.5" x14ac:dyDescent="0.25">
      <c r="A280" s="231" t="s">
        <v>2464</v>
      </c>
      <c r="B280" s="287">
        <v>15939</v>
      </c>
      <c r="C280" s="288">
        <v>6.2168708533717136E-2</v>
      </c>
      <c r="D280" s="289">
        <v>3225220526.0500002</v>
      </c>
      <c r="E280" s="288">
        <v>0.116440887473725</v>
      </c>
    </row>
    <row r="281" spans="1:6" s="213" customFormat="1" ht="12.5" x14ac:dyDescent="0.25">
      <c r="A281" s="231" t="s">
        <v>2465</v>
      </c>
      <c r="B281" s="287">
        <v>15402</v>
      </c>
      <c r="C281" s="288">
        <v>6.0074185885959676E-2</v>
      </c>
      <c r="D281" s="289">
        <v>3271471232.1999998</v>
      </c>
      <c r="E281" s="288">
        <v>0.11811068748488521</v>
      </c>
    </row>
    <row r="282" spans="1:6" s="213" customFormat="1" ht="12.75" customHeight="1" thickBot="1" x14ac:dyDescent="0.3">
      <c r="A282" s="313" t="s">
        <v>140</v>
      </c>
      <c r="B282" s="305">
        <v>256383</v>
      </c>
      <c r="C282" s="306">
        <v>0.99999999999999989</v>
      </c>
      <c r="D282" s="307">
        <v>27698350605.390003</v>
      </c>
      <c r="E282" s="306">
        <v>1</v>
      </c>
    </row>
    <row r="283" spans="1:6" s="213" customFormat="1" ht="12.75" customHeight="1" thickTop="1" x14ac:dyDescent="0.25"/>
    <row r="284" spans="1:6" s="213" customFormat="1" ht="15" x14ac:dyDescent="0.3">
      <c r="A284" s="309" t="s">
        <v>2466</v>
      </c>
      <c r="B284" s="292" t="s">
        <v>2337</v>
      </c>
      <c r="C284" s="292" t="s">
        <v>2338</v>
      </c>
      <c r="D284" s="292" t="s">
        <v>2339</v>
      </c>
      <c r="E284" s="292" t="s">
        <v>2340</v>
      </c>
      <c r="F284" s="235" t="s">
        <v>2453</v>
      </c>
    </row>
    <row r="285" spans="1:6" s="213" customFormat="1" ht="12.5" x14ac:dyDescent="0.25">
      <c r="A285" s="228" t="s">
        <v>2467</v>
      </c>
      <c r="B285" s="287"/>
      <c r="C285" s="287"/>
      <c r="D285" s="289"/>
      <c r="E285" s="287"/>
    </row>
    <row r="286" spans="1:6" s="213" customFormat="1" ht="12.5" x14ac:dyDescent="0.25">
      <c r="A286" s="228" t="s">
        <v>2468</v>
      </c>
      <c r="B286" s="287"/>
      <c r="C286" s="287"/>
      <c r="D286" s="289"/>
      <c r="E286" s="287"/>
    </row>
    <row r="287" spans="1:6" s="213" customFormat="1" ht="12.5" x14ac:dyDescent="0.25">
      <c r="A287" s="228" t="s">
        <v>2469</v>
      </c>
      <c r="B287" s="287"/>
      <c r="C287" s="287"/>
      <c r="D287" s="289"/>
      <c r="E287" s="287"/>
    </row>
    <row r="288" spans="1:6" s="213" customFormat="1" ht="12.5" x14ac:dyDescent="0.25">
      <c r="A288" s="228" t="s">
        <v>2470</v>
      </c>
      <c r="B288" s="287"/>
      <c r="C288" s="287"/>
      <c r="D288" s="289"/>
      <c r="E288" s="287"/>
    </row>
    <row r="289" spans="1:13" s="213" customFormat="1" ht="12.5" x14ac:dyDescent="0.25">
      <c r="A289" s="228" t="s">
        <v>2471</v>
      </c>
      <c r="B289" s="287"/>
      <c r="C289" s="287"/>
      <c r="D289" s="289"/>
      <c r="E289" s="287"/>
    </row>
    <row r="290" spans="1:13" s="213" customFormat="1" ht="12.5" x14ac:dyDescent="0.25">
      <c r="A290" s="228" t="s">
        <v>138</v>
      </c>
      <c r="B290" s="287"/>
      <c r="C290" s="287"/>
      <c r="D290" s="289"/>
      <c r="E290" s="287"/>
    </row>
    <row r="291" spans="1:13" s="213" customFormat="1" ht="12.75" customHeight="1" thickBot="1" x14ac:dyDescent="0.3">
      <c r="A291" s="313" t="s">
        <v>140</v>
      </c>
      <c r="B291" s="314">
        <v>0</v>
      </c>
      <c r="C291" s="315"/>
      <c r="D291" s="316">
        <v>0</v>
      </c>
      <c r="E291" s="315"/>
    </row>
    <row r="292" spans="1:13" s="213" customFormat="1" ht="12.75" customHeight="1" thickTop="1" x14ac:dyDescent="0.25"/>
    <row r="293" spans="1:13" s="213" customFormat="1" ht="12.75" customHeight="1" x14ac:dyDescent="0.3">
      <c r="A293" s="212" t="s">
        <v>2472</v>
      </c>
      <c r="D293" s="285"/>
    </row>
    <row r="294" spans="1:13" s="213" customFormat="1" ht="12.75" customHeight="1" x14ac:dyDescent="0.3">
      <c r="A294" s="309" t="s">
        <v>2473</v>
      </c>
      <c r="B294" s="317" t="s">
        <v>2474</v>
      </c>
      <c r="C294" s="317" t="s">
        <v>2475</v>
      </c>
      <c r="D294" s="317" t="s">
        <v>2476</v>
      </c>
      <c r="E294" s="317" t="s">
        <v>2477</v>
      </c>
      <c r="F294" s="317" t="s">
        <v>2478</v>
      </c>
      <c r="G294" s="317" t="s">
        <v>2479</v>
      </c>
      <c r="H294" s="317" t="s">
        <v>2480</v>
      </c>
      <c r="I294" s="317" t="s">
        <v>2481</v>
      </c>
      <c r="J294" s="317" t="s">
        <v>2482</v>
      </c>
      <c r="K294" s="317" t="s">
        <v>2483</v>
      </c>
      <c r="L294" s="317" t="s">
        <v>2541</v>
      </c>
    </row>
    <row r="295" spans="1:13" s="213" customFormat="1" ht="12.75" customHeight="1" x14ac:dyDescent="0.25">
      <c r="A295" s="231" t="s">
        <v>2484</v>
      </c>
      <c r="B295" s="318">
        <v>40423</v>
      </c>
      <c r="C295" s="318">
        <v>40554</v>
      </c>
      <c r="D295" s="318">
        <v>40582</v>
      </c>
      <c r="E295" s="318">
        <v>40786</v>
      </c>
      <c r="F295" s="318">
        <v>40829</v>
      </c>
      <c r="G295" s="318">
        <v>40940</v>
      </c>
      <c r="H295" s="318">
        <v>40935</v>
      </c>
      <c r="I295" s="318">
        <v>40946</v>
      </c>
      <c r="J295" s="318">
        <v>40990</v>
      </c>
      <c r="K295" s="318">
        <v>40991</v>
      </c>
      <c r="L295" s="318">
        <v>40998</v>
      </c>
    </row>
    <row r="296" spans="1:13" s="213" customFormat="1" ht="12.75" customHeight="1" x14ac:dyDescent="0.25">
      <c r="A296" s="231" t="s">
        <v>2485</v>
      </c>
      <c r="B296" s="319" t="s">
        <v>2486</v>
      </c>
      <c r="C296" s="319" t="s">
        <v>2486</v>
      </c>
      <c r="D296" s="319" t="s">
        <v>2486</v>
      </c>
      <c r="E296" s="319" t="s">
        <v>2486</v>
      </c>
      <c r="F296" s="319" t="s">
        <v>2486</v>
      </c>
      <c r="G296" s="319" t="s">
        <v>2486</v>
      </c>
      <c r="H296" s="319" t="s">
        <v>2486</v>
      </c>
      <c r="I296" s="319" t="s">
        <v>2486</v>
      </c>
      <c r="J296" s="319" t="s">
        <v>2486</v>
      </c>
      <c r="K296" s="319" t="s">
        <v>2486</v>
      </c>
      <c r="L296" s="319" t="s">
        <v>2486</v>
      </c>
    </row>
    <row r="297" spans="1:13" s="213" customFormat="1" ht="12.75" customHeight="1" x14ac:dyDescent="0.25">
      <c r="A297" s="231" t="s">
        <v>2487</v>
      </c>
      <c r="B297" s="319" t="s">
        <v>2486</v>
      </c>
      <c r="C297" s="319" t="s">
        <v>2486</v>
      </c>
      <c r="D297" s="319" t="s">
        <v>2486</v>
      </c>
      <c r="E297" s="319" t="s">
        <v>2486</v>
      </c>
      <c r="F297" s="319" t="s">
        <v>2486</v>
      </c>
      <c r="G297" s="319" t="s">
        <v>2486</v>
      </c>
      <c r="H297" s="319" t="s">
        <v>2486</v>
      </c>
      <c r="I297" s="319" t="s">
        <v>2486</v>
      </c>
      <c r="J297" s="319" t="s">
        <v>2486</v>
      </c>
      <c r="K297" s="319" t="s">
        <v>2486</v>
      </c>
      <c r="L297" s="319" t="s">
        <v>2486</v>
      </c>
    </row>
    <row r="298" spans="1:13" s="213" customFormat="1" ht="12.75" customHeight="1" x14ac:dyDescent="0.25">
      <c r="A298" s="231" t="s">
        <v>2488</v>
      </c>
      <c r="B298" s="319" t="s">
        <v>205</v>
      </c>
      <c r="C298" s="319" t="s">
        <v>205</v>
      </c>
      <c r="D298" s="319" t="s">
        <v>1533</v>
      </c>
      <c r="E298" s="319" t="s">
        <v>205</v>
      </c>
      <c r="F298" s="319" t="s">
        <v>205</v>
      </c>
      <c r="G298" s="319" t="s">
        <v>205</v>
      </c>
      <c r="H298" s="319" t="s">
        <v>1533</v>
      </c>
      <c r="I298" s="319" t="s">
        <v>205</v>
      </c>
      <c r="J298" s="319" t="s">
        <v>205</v>
      </c>
      <c r="K298" s="319" t="s">
        <v>209</v>
      </c>
      <c r="L298" s="319" t="s">
        <v>1533</v>
      </c>
    </row>
    <row r="299" spans="1:13" s="213" customFormat="1" ht="12.75" customHeight="1" x14ac:dyDescent="0.25">
      <c r="A299" s="231" t="s">
        <v>2489</v>
      </c>
      <c r="B299" s="320">
        <v>50000000</v>
      </c>
      <c r="C299" s="320">
        <v>45000000</v>
      </c>
      <c r="D299" s="320">
        <v>1250000000</v>
      </c>
      <c r="E299" s="320">
        <v>110000000</v>
      </c>
      <c r="F299" s="320">
        <v>40000000</v>
      </c>
      <c r="G299" s="320">
        <v>47000000</v>
      </c>
      <c r="H299" s="320">
        <v>1250000000</v>
      </c>
      <c r="I299" s="320">
        <v>50000000</v>
      </c>
      <c r="J299" s="320">
        <v>106000000</v>
      </c>
      <c r="K299" s="320">
        <v>1000000000</v>
      </c>
      <c r="L299" s="320">
        <v>1250000000</v>
      </c>
    </row>
    <row r="300" spans="1:13" s="213" customFormat="1" ht="12.75" customHeight="1" x14ac:dyDescent="0.25">
      <c r="A300" s="231" t="s">
        <v>2490</v>
      </c>
      <c r="B300" s="321">
        <v>50000000</v>
      </c>
      <c r="C300" s="321">
        <v>45000000</v>
      </c>
      <c r="D300" s="321">
        <v>1250000000</v>
      </c>
      <c r="E300" s="321">
        <v>110000000</v>
      </c>
      <c r="F300" s="321">
        <v>40000000</v>
      </c>
      <c r="G300" s="321">
        <v>47000000</v>
      </c>
      <c r="H300" s="321">
        <v>1250000000</v>
      </c>
      <c r="I300" s="321">
        <v>50000000</v>
      </c>
      <c r="J300" s="321">
        <v>106000000</v>
      </c>
      <c r="K300" s="321">
        <v>1000000000</v>
      </c>
      <c r="L300" s="321">
        <v>1240000000</v>
      </c>
    </row>
    <row r="301" spans="1:13" s="213" customFormat="1" ht="12.75" customHeight="1" x14ac:dyDescent="0.25">
      <c r="A301" s="231" t="s">
        <v>2491</v>
      </c>
      <c r="B301" s="322">
        <v>1.2218963831867058</v>
      </c>
      <c r="C301" s="322">
        <v>1.1785503830288744</v>
      </c>
      <c r="D301" s="322">
        <v>1</v>
      </c>
      <c r="E301" s="322">
        <v>1.1431184270690444</v>
      </c>
      <c r="F301" s="322">
        <v>1.1469205184080744</v>
      </c>
      <c r="G301" s="322">
        <v>1.1992564609941836</v>
      </c>
      <c r="H301" s="322">
        <v>1</v>
      </c>
      <c r="I301" s="322">
        <v>1.1997600479904018</v>
      </c>
      <c r="J301" s="322">
        <v>1.2003360941063499</v>
      </c>
      <c r="K301" s="322">
        <v>9.0482999999999993</v>
      </c>
      <c r="L301" s="322">
        <v>1</v>
      </c>
    </row>
    <row r="302" spans="1:13" s="213" customFormat="1" ht="12.75" customHeight="1" x14ac:dyDescent="0.25">
      <c r="A302" s="231" t="s">
        <v>2492</v>
      </c>
      <c r="B302" s="319" t="s">
        <v>2493</v>
      </c>
      <c r="C302" s="319" t="s">
        <v>2493</v>
      </c>
      <c r="D302" s="319" t="s">
        <v>2493</v>
      </c>
      <c r="E302" s="319" t="s">
        <v>2493</v>
      </c>
      <c r="F302" s="319" t="s">
        <v>2493</v>
      </c>
      <c r="G302" s="319" t="s">
        <v>2493</v>
      </c>
      <c r="H302" s="319" t="s">
        <v>2493</v>
      </c>
      <c r="I302" s="319" t="s">
        <v>2493</v>
      </c>
      <c r="J302" s="319" t="s">
        <v>2493</v>
      </c>
      <c r="K302" s="319" t="s">
        <v>2493</v>
      </c>
      <c r="L302" s="319" t="s">
        <v>2493</v>
      </c>
    </row>
    <row r="303" spans="1:13" s="213" customFormat="1" ht="12.75" customHeight="1" x14ac:dyDescent="0.25">
      <c r="A303" s="231" t="s">
        <v>2494</v>
      </c>
      <c r="B303" s="318">
        <v>45537</v>
      </c>
      <c r="C303" s="318">
        <v>47861</v>
      </c>
      <c r="D303" s="318">
        <v>47157</v>
      </c>
      <c r="E303" s="318">
        <v>46266</v>
      </c>
      <c r="F303" s="318">
        <v>46673</v>
      </c>
      <c r="G303" s="318">
        <v>46419</v>
      </c>
      <c r="H303" s="318">
        <v>45723</v>
      </c>
      <c r="I303" s="318">
        <v>46545</v>
      </c>
      <c r="J303" s="318">
        <v>46468</v>
      </c>
      <c r="K303" s="318">
        <v>46469</v>
      </c>
      <c r="L303" s="318">
        <v>46476</v>
      </c>
    </row>
    <row r="304" spans="1:13" s="213" customFormat="1" ht="12.75" customHeight="1" x14ac:dyDescent="0.25">
      <c r="A304" s="231" t="s">
        <v>2495</v>
      </c>
      <c r="B304" s="318">
        <v>45537</v>
      </c>
      <c r="C304" s="318">
        <v>47861</v>
      </c>
      <c r="D304" s="318">
        <v>47157</v>
      </c>
      <c r="E304" s="318">
        <v>46266</v>
      </c>
      <c r="F304" s="318">
        <v>46673</v>
      </c>
      <c r="G304" s="318">
        <v>46419</v>
      </c>
      <c r="H304" s="318">
        <v>45723</v>
      </c>
      <c r="I304" s="318">
        <v>46545</v>
      </c>
      <c r="J304" s="318">
        <v>46468</v>
      </c>
      <c r="K304" s="318">
        <v>46469</v>
      </c>
      <c r="L304" s="318">
        <v>46476</v>
      </c>
      <c r="M304" s="235" t="s">
        <v>2496</v>
      </c>
    </row>
    <row r="305" spans="1:12" s="213" customFormat="1" ht="12.75" customHeight="1" x14ac:dyDescent="0.25">
      <c r="A305" s="231" t="s">
        <v>2497</v>
      </c>
      <c r="B305" s="319" t="s">
        <v>2498</v>
      </c>
      <c r="C305" s="323" t="s">
        <v>2499</v>
      </c>
      <c r="D305" s="319" t="s">
        <v>2500</v>
      </c>
      <c r="E305" s="323" t="s">
        <v>2203</v>
      </c>
      <c r="F305" s="319" t="s">
        <v>2203</v>
      </c>
      <c r="G305" s="319" t="s">
        <v>2203</v>
      </c>
      <c r="H305" s="319" t="s">
        <v>2501</v>
      </c>
      <c r="I305" s="319" t="s">
        <v>2203</v>
      </c>
      <c r="J305" s="319" t="s">
        <v>2203</v>
      </c>
      <c r="K305" s="319" t="s">
        <v>2502</v>
      </c>
      <c r="L305" s="319" t="s">
        <v>2550</v>
      </c>
    </row>
    <row r="306" spans="1:12" s="213" customFormat="1" ht="12.75" customHeight="1" x14ac:dyDescent="0.25">
      <c r="A306" s="231" t="s">
        <v>2503</v>
      </c>
      <c r="B306" s="319" t="s">
        <v>2412</v>
      </c>
      <c r="C306" s="319" t="s">
        <v>2412</v>
      </c>
      <c r="D306" s="319" t="s">
        <v>2412</v>
      </c>
      <c r="E306" s="319" t="s">
        <v>2203</v>
      </c>
      <c r="F306" s="319" t="s">
        <v>2203</v>
      </c>
      <c r="G306" s="319" t="s">
        <v>2203</v>
      </c>
      <c r="H306" s="319" t="s">
        <v>2412</v>
      </c>
      <c r="I306" s="319" t="s">
        <v>2203</v>
      </c>
      <c r="J306" s="319" t="s">
        <v>2203</v>
      </c>
      <c r="K306" s="319" t="s">
        <v>2412</v>
      </c>
      <c r="L306" s="319" t="s">
        <v>2412</v>
      </c>
    </row>
    <row r="307" spans="1:12" s="213" customFormat="1" ht="12.75" customHeight="1" x14ac:dyDescent="0.25">
      <c r="A307" s="231" t="s">
        <v>2504</v>
      </c>
      <c r="B307" s="319" t="s">
        <v>2505</v>
      </c>
      <c r="C307" s="319" t="s">
        <v>2505</v>
      </c>
      <c r="D307" s="319" t="s">
        <v>2505</v>
      </c>
      <c r="E307" s="319" t="s">
        <v>2505</v>
      </c>
      <c r="F307" s="319" t="s">
        <v>2505</v>
      </c>
      <c r="G307" s="319" t="s">
        <v>2505</v>
      </c>
      <c r="H307" s="319" t="s">
        <v>2505</v>
      </c>
      <c r="I307" s="319" t="s">
        <v>2505</v>
      </c>
      <c r="J307" s="319" t="s">
        <v>2505</v>
      </c>
      <c r="K307" s="319" t="s">
        <v>2505</v>
      </c>
      <c r="L307" s="319" t="s">
        <v>2505</v>
      </c>
    </row>
    <row r="308" spans="1:12" s="213" customFormat="1" ht="12.75" customHeight="1" x14ac:dyDescent="0.25">
      <c r="A308" s="231" t="s">
        <v>2506</v>
      </c>
      <c r="B308" s="324" t="s">
        <v>2507</v>
      </c>
      <c r="C308" s="324" t="s">
        <v>2508</v>
      </c>
      <c r="D308" s="324" t="s">
        <v>2509</v>
      </c>
      <c r="E308" s="324" t="s">
        <v>2510</v>
      </c>
      <c r="F308" s="324" t="s">
        <v>2511</v>
      </c>
      <c r="G308" s="324" t="s">
        <v>2512</v>
      </c>
      <c r="H308" s="324" t="s">
        <v>2513</v>
      </c>
      <c r="I308" s="324" t="s">
        <v>2514</v>
      </c>
      <c r="J308" s="324" t="s">
        <v>2515</v>
      </c>
      <c r="K308" s="324" t="s">
        <v>2516</v>
      </c>
      <c r="L308" s="324" t="s">
        <v>2557</v>
      </c>
    </row>
    <row r="309" spans="1:12" s="213" customFormat="1" ht="12.75" customHeight="1" x14ac:dyDescent="0.25">
      <c r="A309" s="231" t="s">
        <v>2517</v>
      </c>
      <c r="B309" s="325">
        <v>0.04</v>
      </c>
      <c r="C309" s="325">
        <v>4.9050000000000003E-2</v>
      </c>
      <c r="D309" s="325">
        <v>0.06</v>
      </c>
      <c r="E309" s="325">
        <v>4.3450000000000003E-2</v>
      </c>
      <c r="F309" s="325">
        <v>4.1950000000000001E-2</v>
      </c>
      <c r="G309" s="325">
        <v>4.24E-2</v>
      </c>
      <c r="H309" s="325">
        <v>5.1249999999999997E-2</v>
      </c>
      <c r="I309" s="325">
        <v>4.3999999999999997E-2</v>
      </c>
      <c r="J309" s="325">
        <v>4.0149999999999998E-2</v>
      </c>
      <c r="K309" s="325">
        <v>5.2249999999999998E-2</v>
      </c>
      <c r="L309" s="325">
        <v>4.8750000000000002E-2</v>
      </c>
    </row>
    <row r="310" spans="1:12" s="213" customFormat="1" ht="12.75" customHeight="1" x14ac:dyDescent="0.25">
      <c r="A310" s="231" t="s">
        <v>2518</v>
      </c>
      <c r="B310" s="326" t="s">
        <v>2519</v>
      </c>
      <c r="C310" s="326" t="s">
        <v>2520</v>
      </c>
      <c r="D310" s="326" t="s">
        <v>2521</v>
      </c>
      <c r="E310" s="327" t="s">
        <v>2522</v>
      </c>
      <c r="F310" s="326" t="s">
        <v>2519</v>
      </c>
      <c r="G310" s="326" t="s">
        <v>2523</v>
      </c>
      <c r="H310" s="326" t="s">
        <v>2524</v>
      </c>
      <c r="I310" s="326" t="s">
        <v>2523</v>
      </c>
      <c r="J310" s="327" t="s">
        <v>2520</v>
      </c>
      <c r="K310" s="326" t="s">
        <v>2525</v>
      </c>
      <c r="L310" s="326" t="s">
        <v>2565</v>
      </c>
    </row>
    <row r="311" spans="1:12" s="213" customFormat="1" ht="12.75" customHeight="1" x14ac:dyDescent="0.25">
      <c r="A311" s="231" t="s">
        <v>2526</v>
      </c>
      <c r="B311" s="319" t="s">
        <v>2181</v>
      </c>
      <c r="C311" s="319" t="s">
        <v>2181</v>
      </c>
      <c r="D311" s="319" t="s">
        <v>2181</v>
      </c>
      <c r="E311" s="319" t="s">
        <v>2181</v>
      </c>
      <c r="F311" s="319" t="s">
        <v>2181</v>
      </c>
      <c r="G311" s="319" t="s">
        <v>2181</v>
      </c>
      <c r="H311" s="319" t="s">
        <v>2181</v>
      </c>
      <c r="I311" s="319" t="s">
        <v>2181</v>
      </c>
      <c r="J311" s="319" t="s">
        <v>2181</v>
      </c>
      <c r="K311" s="319" t="s">
        <v>2181</v>
      </c>
      <c r="L311" s="319" t="s">
        <v>2181</v>
      </c>
    </row>
    <row r="312" spans="1:12" s="213" customFormat="1" ht="12.75" customHeight="1" x14ac:dyDescent="0.25">
      <c r="A312" s="231" t="s">
        <v>2527</v>
      </c>
      <c r="B312" s="319" t="s">
        <v>1533</v>
      </c>
      <c r="C312" s="319" t="s">
        <v>1533</v>
      </c>
      <c r="D312" s="319" t="s">
        <v>1533</v>
      </c>
      <c r="E312" s="319" t="s">
        <v>1533</v>
      </c>
      <c r="F312" s="319" t="s">
        <v>1533</v>
      </c>
      <c r="G312" s="319" t="s">
        <v>1533</v>
      </c>
      <c r="H312" s="319" t="s">
        <v>1533</v>
      </c>
      <c r="I312" s="319" t="s">
        <v>1533</v>
      </c>
      <c r="J312" s="319" t="s">
        <v>1533</v>
      </c>
      <c r="K312" s="319" t="s">
        <v>1533</v>
      </c>
      <c r="L312" s="319" t="s">
        <v>1533</v>
      </c>
    </row>
    <row r="313" spans="1:12" s="213" customFormat="1" ht="12.75" customHeight="1" x14ac:dyDescent="0.25">
      <c r="A313" s="231" t="s">
        <v>2528</v>
      </c>
      <c r="B313" s="321">
        <v>40919553</v>
      </c>
      <c r="C313" s="321">
        <v>38182500</v>
      </c>
      <c r="D313" s="321">
        <v>1250000000</v>
      </c>
      <c r="E313" s="321">
        <v>96228000</v>
      </c>
      <c r="F313" s="321">
        <v>34876000</v>
      </c>
      <c r="G313" s="321">
        <v>39190950</v>
      </c>
      <c r="H313" s="321">
        <v>1250000000</v>
      </c>
      <c r="I313" s="321">
        <v>41675000</v>
      </c>
      <c r="J313" s="321">
        <v>88308600</v>
      </c>
      <c r="K313" s="321">
        <v>110518171.94</v>
      </c>
      <c r="L313" s="321">
        <v>1240000000</v>
      </c>
    </row>
    <row r="314" spans="1:12" s="213" customFormat="1" ht="12.75" customHeight="1" x14ac:dyDescent="0.25">
      <c r="A314" s="231" t="s">
        <v>2529</v>
      </c>
      <c r="B314" s="328">
        <v>45537</v>
      </c>
      <c r="C314" s="328">
        <v>47861</v>
      </c>
      <c r="D314" s="328">
        <v>47157</v>
      </c>
      <c r="E314" s="328">
        <v>46266</v>
      </c>
      <c r="F314" s="328">
        <v>46673</v>
      </c>
      <c r="G314" s="328">
        <v>46419</v>
      </c>
      <c r="H314" s="328">
        <v>45723</v>
      </c>
      <c r="I314" s="328">
        <v>46545</v>
      </c>
      <c r="J314" s="328">
        <v>46468</v>
      </c>
      <c r="K314" s="328">
        <v>46469</v>
      </c>
      <c r="L314" s="328">
        <v>46476</v>
      </c>
    </row>
    <row r="315" spans="1:12" s="213" customFormat="1" ht="12.75" customHeight="1" x14ac:dyDescent="0.25">
      <c r="A315" s="231" t="s">
        <v>2229</v>
      </c>
      <c r="B315" s="325">
        <v>0.04</v>
      </c>
      <c r="C315" s="325">
        <v>4.9050000000000003E-2</v>
      </c>
      <c r="D315" s="325">
        <v>0.06</v>
      </c>
      <c r="E315" s="325">
        <v>4.3450000000000003E-2</v>
      </c>
      <c r="F315" s="325">
        <v>4.1950000000000001E-2</v>
      </c>
      <c r="G315" s="325">
        <v>4.24E-2</v>
      </c>
      <c r="H315" s="327">
        <v>5.1249999999999997E-2</v>
      </c>
      <c r="I315" s="327">
        <v>4.3999999999999997E-2</v>
      </c>
      <c r="J315" s="327">
        <v>4.0149999999999998E-2</v>
      </c>
      <c r="K315" s="327">
        <v>5.2249999999999998E-2</v>
      </c>
      <c r="L315" s="327">
        <v>4.8750000000000002E-2</v>
      </c>
    </row>
    <row r="316" spans="1:12" s="213" customFormat="1" ht="12.75" customHeight="1" x14ac:dyDescent="0.25">
      <c r="A316" s="231" t="s">
        <v>2230</v>
      </c>
      <c r="B316" s="327" t="s">
        <v>2530</v>
      </c>
      <c r="C316" s="327" t="s">
        <v>2531</v>
      </c>
      <c r="D316" s="327" t="s">
        <v>2532</v>
      </c>
      <c r="E316" s="327" t="s">
        <v>2533</v>
      </c>
      <c r="F316" s="327" t="s">
        <v>2534</v>
      </c>
      <c r="G316" s="327" t="s">
        <v>2535</v>
      </c>
      <c r="H316" s="327" t="s">
        <v>2536</v>
      </c>
      <c r="I316" s="327" t="s">
        <v>2537</v>
      </c>
      <c r="J316" s="327" t="s">
        <v>2538</v>
      </c>
      <c r="K316" s="327" t="s">
        <v>2539</v>
      </c>
      <c r="L316" s="327" t="s">
        <v>2571</v>
      </c>
    </row>
    <row r="317" spans="1:12" s="213" customFormat="1" ht="12.75" customHeight="1" x14ac:dyDescent="0.25">
      <c r="A317" s="231" t="s">
        <v>2540</v>
      </c>
      <c r="B317" s="329">
        <v>0</v>
      </c>
      <c r="C317" s="329">
        <v>0</v>
      </c>
      <c r="D317" s="329">
        <v>0</v>
      </c>
      <c r="E317" s="329">
        <v>0</v>
      </c>
      <c r="F317" s="329">
        <v>0</v>
      </c>
      <c r="G317" s="329">
        <v>0</v>
      </c>
      <c r="H317" s="329">
        <v>0</v>
      </c>
      <c r="I317" s="329">
        <v>0</v>
      </c>
      <c r="J317" s="329">
        <v>0</v>
      </c>
      <c r="K317" s="329">
        <v>0</v>
      </c>
      <c r="L317" s="329">
        <v>0</v>
      </c>
    </row>
    <row r="318" spans="1:12" s="213" customFormat="1" ht="12.75" customHeight="1" x14ac:dyDescent="0.25">
      <c r="A318" s="330"/>
      <c r="B318" s="331"/>
      <c r="C318" s="331"/>
      <c r="D318" s="331"/>
      <c r="E318" s="331"/>
      <c r="F318" s="331"/>
      <c r="G318" s="331"/>
      <c r="H318" s="331"/>
      <c r="I318" s="331"/>
      <c r="J318" s="331"/>
      <c r="K318" s="331"/>
      <c r="L318" s="331"/>
    </row>
    <row r="319" spans="1:12" s="213" customFormat="1" ht="12.75" customHeight="1" x14ac:dyDescent="0.3">
      <c r="A319" s="309" t="s">
        <v>2473</v>
      </c>
      <c r="B319" s="317" t="s">
        <v>2542</v>
      </c>
      <c r="C319" s="317" t="s">
        <v>2543</v>
      </c>
      <c r="D319" s="317" t="s">
        <v>2544</v>
      </c>
      <c r="E319" s="317" t="s">
        <v>2545</v>
      </c>
      <c r="F319" s="317" t="s">
        <v>2546</v>
      </c>
      <c r="G319" s="317" t="s">
        <v>2547</v>
      </c>
      <c r="H319" s="317" t="s">
        <v>2548</v>
      </c>
      <c r="I319" s="317" t="s">
        <v>2549</v>
      </c>
      <c r="J319" s="317" t="s">
        <v>2580</v>
      </c>
      <c r="K319" s="317" t="s">
        <v>2581</v>
      </c>
      <c r="L319" s="317" t="s">
        <v>2582</v>
      </c>
    </row>
    <row r="320" spans="1:12" s="213" customFormat="1" ht="12.75" customHeight="1" x14ac:dyDescent="0.25">
      <c r="A320" s="231" t="s">
        <v>2484</v>
      </c>
      <c r="B320" s="318">
        <v>41025</v>
      </c>
      <c r="C320" s="318">
        <v>41039</v>
      </c>
      <c r="D320" s="318">
        <v>41071</v>
      </c>
      <c r="E320" s="318">
        <v>42391</v>
      </c>
      <c r="F320" s="318">
        <v>42394</v>
      </c>
      <c r="G320" s="318">
        <v>42397</v>
      </c>
      <c r="H320" s="318">
        <v>42401</v>
      </c>
      <c r="I320" s="318">
        <v>43185</v>
      </c>
      <c r="J320" s="318">
        <v>43634</v>
      </c>
      <c r="K320" s="318">
        <v>43731</v>
      </c>
      <c r="L320" s="318">
        <v>44417</v>
      </c>
    </row>
    <row r="321" spans="1:13" s="213" customFormat="1" ht="12.75" customHeight="1" x14ac:dyDescent="0.25">
      <c r="A321" s="231" t="s">
        <v>2485</v>
      </c>
      <c r="B321" s="319" t="s">
        <v>2486</v>
      </c>
      <c r="C321" s="319" t="s">
        <v>2486</v>
      </c>
      <c r="D321" s="319" t="s">
        <v>2486</v>
      </c>
      <c r="E321" s="319" t="s">
        <v>2486</v>
      </c>
      <c r="F321" s="319" t="s">
        <v>2486</v>
      </c>
      <c r="G321" s="319" t="s">
        <v>2486</v>
      </c>
      <c r="H321" s="319" t="s">
        <v>2486</v>
      </c>
      <c r="I321" s="319" t="s">
        <v>2486</v>
      </c>
      <c r="J321" s="319" t="s">
        <v>2486</v>
      </c>
      <c r="K321" s="319" t="s">
        <v>2486</v>
      </c>
      <c r="L321" s="319" t="s">
        <v>2486</v>
      </c>
    </row>
    <row r="322" spans="1:13" s="213" customFormat="1" ht="12.75" customHeight="1" x14ac:dyDescent="0.25">
      <c r="A322" s="231" t="s">
        <v>2487</v>
      </c>
      <c r="B322" s="319" t="s">
        <v>2486</v>
      </c>
      <c r="C322" s="319" t="s">
        <v>2486</v>
      </c>
      <c r="D322" s="319" t="s">
        <v>2486</v>
      </c>
      <c r="E322" s="319" t="s">
        <v>2486</v>
      </c>
      <c r="F322" s="319" t="s">
        <v>2486</v>
      </c>
      <c r="G322" s="319" t="s">
        <v>2486</v>
      </c>
      <c r="H322" s="319" t="s">
        <v>2486</v>
      </c>
      <c r="I322" s="319" t="s">
        <v>2486</v>
      </c>
      <c r="J322" s="319" t="s">
        <v>2486</v>
      </c>
      <c r="K322" s="319" t="s">
        <v>2486</v>
      </c>
      <c r="L322" s="319" t="s">
        <v>2486</v>
      </c>
    </row>
    <row r="323" spans="1:13" s="213" customFormat="1" ht="12.75" customHeight="1" x14ac:dyDescent="0.25">
      <c r="A323" s="231" t="s">
        <v>2488</v>
      </c>
      <c r="B323" s="319" t="s">
        <v>205</v>
      </c>
      <c r="C323" s="319" t="s">
        <v>205</v>
      </c>
      <c r="D323" s="319" t="s">
        <v>205</v>
      </c>
      <c r="E323" s="319" t="s">
        <v>205</v>
      </c>
      <c r="F323" s="319" t="s">
        <v>205</v>
      </c>
      <c r="G323" s="319" t="s">
        <v>205</v>
      </c>
      <c r="H323" s="319" t="s">
        <v>205</v>
      </c>
      <c r="I323" s="319" t="s">
        <v>205</v>
      </c>
      <c r="J323" s="319" t="s">
        <v>205</v>
      </c>
      <c r="K323" s="319" t="s">
        <v>205</v>
      </c>
      <c r="L323" s="319" t="s">
        <v>1533</v>
      </c>
    </row>
    <row r="324" spans="1:13" s="213" customFormat="1" ht="12.75" customHeight="1" x14ac:dyDescent="0.25">
      <c r="A324" s="231" t="s">
        <v>2489</v>
      </c>
      <c r="B324" s="320">
        <v>40000000</v>
      </c>
      <c r="C324" s="320">
        <v>56000000</v>
      </c>
      <c r="D324" s="320">
        <v>122000000</v>
      </c>
      <c r="E324" s="320">
        <v>170000000</v>
      </c>
      <c r="F324" s="320">
        <v>55000000</v>
      </c>
      <c r="G324" s="320">
        <v>50000000</v>
      </c>
      <c r="H324" s="320">
        <v>50000000</v>
      </c>
      <c r="I324" s="320">
        <v>1000000000</v>
      </c>
      <c r="J324" s="320">
        <v>1000000000</v>
      </c>
      <c r="K324" s="320">
        <v>750000000</v>
      </c>
      <c r="L324" s="320">
        <v>1750000000</v>
      </c>
    </row>
    <row r="325" spans="1:13" s="213" customFormat="1" ht="12.75" customHeight="1" x14ac:dyDescent="0.25">
      <c r="A325" s="231" t="s">
        <v>2490</v>
      </c>
      <c r="B325" s="321">
        <v>40000000</v>
      </c>
      <c r="C325" s="321">
        <v>56000000</v>
      </c>
      <c r="D325" s="321">
        <v>104247665.11</v>
      </c>
      <c r="E325" s="321">
        <v>170000000</v>
      </c>
      <c r="F325" s="321">
        <v>55000000</v>
      </c>
      <c r="G325" s="321">
        <v>50000000</v>
      </c>
      <c r="H325" s="321">
        <v>50000000</v>
      </c>
      <c r="I325" s="321">
        <v>1000000000</v>
      </c>
      <c r="J325" s="321">
        <v>1000000000</v>
      </c>
      <c r="K325" s="321">
        <v>750000000</v>
      </c>
      <c r="L325" s="321">
        <v>1750000000</v>
      </c>
    </row>
    <row r="326" spans="1:13" s="213" customFormat="1" ht="12.75" customHeight="1" x14ac:dyDescent="0.25">
      <c r="A326" s="231" t="s">
        <v>2491</v>
      </c>
      <c r="B326" s="322">
        <v>1.2221950623319482</v>
      </c>
      <c r="C326" s="322">
        <v>1.2319063751154913</v>
      </c>
      <c r="D326" s="322">
        <v>1.2382367508667658</v>
      </c>
      <c r="E326" s="322">
        <v>1.3312034078807242</v>
      </c>
      <c r="F326" s="322">
        <v>1.3095861707700367</v>
      </c>
      <c r="G326" s="322">
        <v>1.3157894736842106</v>
      </c>
      <c r="H326" s="322">
        <v>1.3175230566534915</v>
      </c>
      <c r="I326" s="322">
        <v>1.1299435028248588</v>
      </c>
      <c r="J326" s="322">
        <v>1.1230011980000001</v>
      </c>
      <c r="K326" s="322">
        <v>1.1277999999999999</v>
      </c>
      <c r="L326" s="322">
        <v>1</v>
      </c>
    </row>
    <row r="327" spans="1:13" s="213" customFormat="1" ht="12.75" customHeight="1" x14ac:dyDescent="0.25">
      <c r="A327" s="231" t="s">
        <v>2492</v>
      </c>
      <c r="B327" s="319" t="s">
        <v>2493</v>
      </c>
      <c r="C327" s="319" t="s">
        <v>2493</v>
      </c>
      <c r="D327" s="319" t="s">
        <v>2493</v>
      </c>
      <c r="E327" s="319" t="s">
        <v>2493</v>
      </c>
      <c r="F327" s="319" t="s">
        <v>2493</v>
      </c>
      <c r="G327" s="319" t="s">
        <v>2493</v>
      </c>
      <c r="H327" s="319" t="s">
        <v>2493</v>
      </c>
      <c r="I327" s="319" t="s">
        <v>2493</v>
      </c>
      <c r="J327" s="319" t="s">
        <v>2493</v>
      </c>
      <c r="K327" s="319" t="s">
        <v>2493</v>
      </c>
      <c r="L327" s="319" t="s">
        <v>2493</v>
      </c>
    </row>
    <row r="328" spans="1:13" s="213" customFormat="1" ht="12.75" customHeight="1" x14ac:dyDescent="0.25">
      <c r="A328" s="231" t="s">
        <v>2494</v>
      </c>
      <c r="B328" s="318">
        <v>45773</v>
      </c>
      <c r="C328" s="318">
        <v>46517</v>
      </c>
      <c r="D328" s="318">
        <v>45819</v>
      </c>
      <c r="E328" s="318">
        <v>49696</v>
      </c>
      <c r="F328" s="318">
        <v>49699</v>
      </c>
      <c r="G328" s="318">
        <v>49702</v>
      </c>
      <c r="H328" s="318">
        <v>47880</v>
      </c>
      <c r="I328" s="318">
        <v>45742</v>
      </c>
      <c r="J328" s="318">
        <v>46191</v>
      </c>
      <c r="K328" s="318">
        <v>47384</v>
      </c>
      <c r="L328" s="318">
        <v>46242</v>
      </c>
    </row>
    <row r="329" spans="1:13" s="213" customFormat="1" ht="12.75" customHeight="1" x14ac:dyDescent="0.25">
      <c r="A329" s="231" t="s">
        <v>2495</v>
      </c>
      <c r="B329" s="318">
        <v>45773</v>
      </c>
      <c r="C329" s="318">
        <v>46517</v>
      </c>
      <c r="D329" s="318">
        <v>45819</v>
      </c>
      <c r="E329" s="318">
        <v>49696</v>
      </c>
      <c r="F329" s="318">
        <v>49699</v>
      </c>
      <c r="G329" s="318">
        <v>49702</v>
      </c>
      <c r="H329" s="318">
        <v>47880</v>
      </c>
      <c r="I329" s="318">
        <v>45742</v>
      </c>
      <c r="J329" s="318">
        <v>46191</v>
      </c>
      <c r="K329" s="318">
        <v>47384</v>
      </c>
      <c r="L329" s="318">
        <v>46242</v>
      </c>
      <c r="M329" s="235" t="s">
        <v>2496</v>
      </c>
    </row>
    <row r="330" spans="1:13" s="213" customFormat="1" ht="12.75" customHeight="1" x14ac:dyDescent="0.25">
      <c r="A330" s="231" t="s">
        <v>2497</v>
      </c>
      <c r="B330" s="319" t="s">
        <v>2203</v>
      </c>
      <c r="C330" s="319" t="s">
        <v>2203</v>
      </c>
      <c r="D330" s="319" t="s">
        <v>2203</v>
      </c>
      <c r="E330" s="319" t="s">
        <v>2551</v>
      </c>
      <c r="F330" s="319" t="s">
        <v>2552</v>
      </c>
      <c r="G330" s="319" t="s">
        <v>2553</v>
      </c>
      <c r="H330" s="319" t="s">
        <v>2554</v>
      </c>
      <c r="I330" s="319" t="s">
        <v>2555</v>
      </c>
      <c r="J330" s="319" t="s">
        <v>2590</v>
      </c>
      <c r="K330" s="319" t="s">
        <v>2591</v>
      </c>
      <c r="L330" s="319" t="s">
        <v>2592</v>
      </c>
    </row>
    <row r="331" spans="1:13" s="213" customFormat="1" ht="12.75" customHeight="1" x14ac:dyDescent="0.25">
      <c r="A331" s="231" t="s">
        <v>2503</v>
      </c>
      <c r="B331" s="319" t="s">
        <v>2203</v>
      </c>
      <c r="C331" s="319" t="s">
        <v>2203</v>
      </c>
      <c r="D331" s="319" t="s">
        <v>2203</v>
      </c>
      <c r="E331" s="319" t="s">
        <v>2412</v>
      </c>
      <c r="F331" s="319" t="s">
        <v>2412</v>
      </c>
      <c r="G331" s="319" t="s">
        <v>2412</v>
      </c>
      <c r="H331" s="319" t="s">
        <v>2412</v>
      </c>
      <c r="I331" s="319" t="s">
        <v>2412</v>
      </c>
      <c r="J331" s="319" t="s">
        <v>2412</v>
      </c>
      <c r="K331" s="319" t="s">
        <v>2412</v>
      </c>
      <c r="L331" s="319" t="s">
        <v>2412</v>
      </c>
    </row>
    <row r="332" spans="1:13" s="213" customFormat="1" ht="12.75" customHeight="1" x14ac:dyDescent="0.25">
      <c r="A332" s="231" t="s">
        <v>2504</v>
      </c>
      <c r="B332" s="319" t="s">
        <v>2505</v>
      </c>
      <c r="C332" s="319" t="s">
        <v>2505</v>
      </c>
      <c r="D332" s="319" t="s">
        <v>2505</v>
      </c>
      <c r="E332" s="319" t="s">
        <v>2505</v>
      </c>
      <c r="F332" s="319" t="s">
        <v>2505</v>
      </c>
      <c r="G332" s="319" t="s">
        <v>2505</v>
      </c>
      <c r="H332" s="319" t="s">
        <v>2505</v>
      </c>
      <c r="I332" s="319" t="s">
        <v>2505</v>
      </c>
      <c r="J332" s="319" t="s">
        <v>2505</v>
      </c>
      <c r="K332" s="319" t="s">
        <v>2505</v>
      </c>
      <c r="L332" s="319" t="s">
        <v>2601</v>
      </c>
    </row>
    <row r="333" spans="1:13" s="213" customFormat="1" ht="12.75" customHeight="1" x14ac:dyDescent="0.25">
      <c r="A333" s="231" t="s">
        <v>2506</v>
      </c>
      <c r="B333" s="324" t="s">
        <v>2558</v>
      </c>
      <c r="C333" s="324" t="s">
        <v>2559</v>
      </c>
      <c r="D333" s="324" t="s">
        <v>2560</v>
      </c>
      <c r="E333" s="324" t="s">
        <v>2561</v>
      </c>
      <c r="F333" s="324" t="s">
        <v>2562</v>
      </c>
      <c r="G333" s="324" t="s">
        <v>2563</v>
      </c>
      <c r="H333" s="324" t="s">
        <v>2512</v>
      </c>
      <c r="I333" s="324" t="s">
        <v>2564</v>
      </c>
      <c r="J333" s="332" t="s">
        <v>2602</v>
      </c>
      <c r="K333" s="319" t="s">
        <v>2603</v>
      </c>
      <c r="L333" s="319" t="s">
        <v>2604</v>
      </c>
    </row>
    <row r="334" spans="1:13" s="213" customFormat="1" ht="12.65" customHeight="1" x14ac:dyDescent="0.25">
      <c r="A334" s="228" t="s">
        <v>2517</v>
      </c>
      <c r="B334" s="325">
        <v>3.5209999999999998E-2</v>
      </c>
      <c r="C334" s="325">
        <v>3.5299999999999998E-2</v>
      </c>
      <c r="D334" s="325">
        <v>2.785E-2</v>
      </c>
      <c r="E334" s="325">
        <v>1.6250000000000001E-2</v>
      </c>
      <c r="F334" s="327">
        <v>1.6629999999999999E-2</v>
      </c>
      <c r="G334" s="325">
        <v>1.6580000000000001E-2</v>
      </c>
      <c r="H334" s="325">
        <v>1.35E-2</v>
      </c>
      <c r="I334" s="325">
        <v>6.2500000000000003E-3</v>
      </c>
      <c r="J334" s="327">
        <v>1.25E-3</v>
      </c>
      <c r="K334" s="327">
        <v>1.25E-3</v>
      </c>
      <c r="L334" s="327" t="s">
        <v>2610</v>
      </c>
    </row>
    <row r="335" spans="1:13" s="213" customFormat="1" ht="12.75" customHeight="1" x14ac:dyDescent="0.25">
      <c r="A335" s="231" t="s">
        <v>2518</v>
      </c>
      <c r="B335" s="326" t="s">
        <v>2522</v>
      </c>
      <c r="C335" s="327" t="s">
        <v>2522</v>
      </c>
      <c r="D335" s="326" t="s">
        <v>2566</v>
      </c>
      <c r="E335" s="326" t="s">
        <v>2567</v>
      </c>
      <c r="F335" s="333" t="s">
        <v>2568</v>
      </c>
      <c r="G335" s="333" t="s">
        <v>2568</v>
      </c>
      <c r="H335" s="333" t="s">
        <v>2569</v>
      </c>
      <c r="I335" s="326" t="s">
        <v>2570</v>
      </c>
      <c r="J335" s="327" t="s">
        <v>2615</v>
      </c>
      <c r="K335" s="326" t="s">
        <v>2616</v>
      </c>
      <c r="L335" s="326" t="s">
        <v>2610</v>
      </c>
    </row>
    <row r="336" spans="1:13" s="213" customFormat="1" ht="12.75" customHeight="1" x14ac:dyDescent="0.25">
      <c r="A336" s="231" t="s">
        <v>2526</v>
      </c>
      <c r="B336" s="319" t="s">
        <v>2181</v>
      </c>
      <c r="C336" s="319" t="s">
        <v>2181</v>
      </c>
      <c r="D336" s="319" t="s">
        <v>2181</v>
      </c>
      <c r="E336" s="319" t="s">
        <v>2181</v>
      </c>
      <c r="F336" s="319" t="s">
        <v>2181</v>
      </c>
      <c r="G336" s="319" t="s">
        <v>2181</v>
      </c>
      <c r="H336" s="319" t="s">
        <v>2181</v>
      </c>
      <c r="I336" s="319" t="s">
        <v>2181</v>
      </c>
      <c r="J336" s="319" t="s">
        <v>2181</v>
      </c>
      <c r="K336" s="319" t="s">
        <v>2181</v>
      </c>
      <c r="L336" s="319" t="s">
        <v>2203</v>
      </c>
    </row>
    <row r="337" spans="1:12" s="213" customFormat="1" ht="12.75" customHeight="1" x14ac:dyDescent="0.25">
      <c r="A337" s="231" t="s">
        <v>2527</v>
      </c>
      <c r="B337" s="319" t="s">
        <v>1533</v>
      </c>
      <c r="C337" s="319" t="s">
        <v>1533</v>
      </c>
      <c r="D337" s="319" t="s">
        <v>1533</v>
      </c>
      <c r="E337" s="319" t="s">
        <v>1533</v>
      </c>
      <c r="F337" s="319" t="s">
        <v>1533</v>
      </c>
      <c r="G337" s="319" t="s">
        <v>1533</v>
      </c>
      <c r="H337" s="319" t="s">
        <v>1533</v>
      </c>
      <c r="I337" s="319" t="s">
        <v>1533</v>
      </c>
      <c r="J337" s="319" t="s">
        <v>1533</v>
      </c>
      <c r="K337" s="319" t="s">
        <v>1533</v>
      </c>
      <c r="L337" s="319" t="s">
        <v>2203</v>
      </c>
    </row>
    <row r="338" spans="1:12" s="213" customFormat="1" ht="12.75" customHeight="1" x14ac:dyDescent="0.25">
      <c r="A338" s="231" t="s">
        <v>2528</v>
      </c>
      <c r="B338" s="321">
        <v>32728000</v>
      </c>
      <c r="C338" s="321">
        <v>45458000</v>
      </c>
      <c r="D338" s="321">
        <v>98527200</v>
      </c>
      <c r="E338" s="321">
        <v>127700000</v>
      </c>
      <c r="F338" s="321">
        <v>42000000</v>
      </c>
      <c r="G338" s="321">
        <v>38000000</v>
      </c>
      <c r="H338" s="321">
        <v>37970000</v>
      </c>
      <c r="I338" s="321">
        <v>885000000</v>
      </c>
      <c r="J338" s="321">
        <v>890471000</v>
      </c>
      <c r="K338" s="321">
        <v>665011527</v>
      </c>
      <c r="L338" s="321" t="s">
        <v>2203</v>
      </c>
    </row>
    <row r="339" spans="1:12" s="213" customFormat="1" ht="12.75" customHeight="1" x14ac:dyDescent="0.25">
      <c r="A339" s="231" t="s">
        <v>2529</v>
      </c>
      <c r="B339" s="328">
        <v>45773</v>
      </c>
      <c r="C339" s="328">
        <v>46517</v>
      </c>
      <c r="D339" s="328">
        <v>45819</v>
      </c>
      <c r="E339" s="328">
        <v>49696</v>
      </c>
      <c r="F339" s="328">
        <v>49699</v>
      </c>
      <c r="G339" s="328">
        <v>49702</v>
      </c>
      <c r="H339" s="328">
        <v>47880</v>
      </c>
      <c r="I339" s="328">
        <v>45742</v>
      </c>
      <c r="J339" s="328">
        <v>46191</v>
      </c>
      <c r="K339" s="328">
        <v>47384</v>
      </c>
      <c r="L339" s="328" t="s">
        <v>2203</v>
      </c>
    </row>
    <row r="340" spans="1:12" s="213" customFormat="1" ht="12.75" customHeight="1" x14ac:dyDescent="0.25">
      <c r="A340" s="231" t="s">
        <v>2229</v>
      </c>
      <c r="B340" s="327">
        <v>3.5209999999999998E-2</v>
      </c>
      <c r="C340" s="327">
        <v>3.5299999999999998E-2</v>
      </c>
      <c r="D340" s="327">
        <v>2.785E-2</v>
      </c>
      <c r="E340" s="327">
        <v>1.6250000000000001E-2</v>
      </c>
      <c r="F340" s="327">
        <v>1.6629999999999999E-2</v>
      </c>
      <c r="G340" s="327">
        <v>1.6580000000000001E-2</v>
      </c>
      <c r="H340" s="327">
        <v>1.35E-2</v>
      </c>
      <c r="I340" s="327">
        <v>6.2500000000000003E-3</v>
      </c>
      <c r="J340" s="327">
        <v>1.25E-3</v>
      </c>
      <c r="K340" s="327">
        <v>1.25E-3</v>
      </c>
      <c r="L340" s="327" t="s">
        <v>2203</v>
      </c>
    </row>
    <row r="341" spans="1:12" s="213" customFormat="1" ht="12.75" customHeight="1" x14ac:dyDescent="0.25">
      <c r="A341" s="231" t="s">
        <v>2230</v>
      </c>
      <c r="B341" s="327" t="s">
        <v>2572</v>
      </c>
      <c r="C341" s="327" t="s">
        <v>2573</v>
      </c>
      <c r="D341" s="327" t="s">
        <v>2574</v>
      </c>
      <c r="E341" s="327" t="s">
        <v>2575</v>
      </c>
      <c r="F341" s="327" t="s">
        <v>2576</v>
      </c>
      <c r="G341" s="327" t="s">
        <v>2577</v>
      </c>
      <c r="H341" s="327" t="s">
        <v>2578</v>
      </c>
      <c r="I341" s="327" t="s">
        <v>2579</v>
      </c>
      <c r="J341" s="327" t="s">
        <v>2618</v>
      </c>
      <c r="K341" s="327" t="s">
        <v>2619</v>
      </c>
      <c r="L341" s="327" t="s">
        <v>2203</v>
      </c>
    </row>
    <row r="342" spans="1:12" s="213" customFormat="1" ht="12.75" customHeight="1" x14ac:dyDescent="0.25">
      <c r="A342" s="231" t="s">
        <v>2540</v>
      </c>
      <c r="B342" s="329">
        <v>0</v>
      </c>
      <c r="C342" s="329">
        <v>0</v>
      </c>
      <c r="D342" s="329">
        <v>0</v>
      </c>
      <c r="E342" s="329">
        <v>0</v>
      </c>
      <c r="F342" s="329">
        <v>0</v>
      </c>
      <c r="G342" s="329">
        <v>0</v>
      </c>
      <c r="H342" s="329">
        <v>0</v>
      </c>
      <c r="I342" s="329">
        <v>0</v>
      </c>
      <c r="J342" s="329">
        <v>0</v>
      </c>
      <c r="K342" s="329">
        <v>0</v>
      </c>
      <c r="L342" s="329" t="s">
        <v>2622</v>
      </c>
    </row>
    <row r="343" spans="1:12" s="213" customFormat="1" ht="12.75" customHeight="1" x14ac:dyDescent="0.3">
      <c r="A343" s="330"/>
      <c r="B343" s="331"/>
      <c r="C343" s="331"/>
      <c r="D343" s="331"/>
      <c r="E343" s="331"/>
      <c r="F343" s="331"/>
      <c r="G343" s="331"/>
      <c r="H343" s="331"/>
      <c r="I343" s="331"/>
      <c r="J343" s="381"/>
      <c r="K343" s="334"/>
      <c r="L343" s="331"/>
    </row>
    <row r="344" spans="1:12" s="213" customFormat="1" ht="12.75" customHeight="1" x14ac:dyDescent="0.3">
      <c r="A344" s="309" t="s">
        <v>2473</v>
      </c>
      <c r="B344" s="317" t="s">
        <v>2583</v>
      </c>
      <c r="C344" s="317" t="s">
        <v>2584</v>
      </c>
      <c r="D344" s="317" t="s">
        <v>2585</v>
      </c>
      <c r="E344" s="317" t="s">
        <v>2586</v>
      </c>
      <c r="F344" s="317" t="s">
        <v>2587</v>
      </c>
      <c r="G344" s="317" t="s">
        <v>2588</v>
      </c>
      <c r="H344" s="317" t="s">
        <v>2589</v>
      </c>
      <c r="I344" s="331"/>
      <c r="J344" s="331"/>
      <c r="K344" s="331"/>
      <c r="L344" s="331"/>
    </row>
    <row r="345" spans="1:12" s="213" customFormat="1" ht="12.75" customHeight="1" x14ac:dyDescent="0.25">
      <c r="A345" s="231" t="s">
        <v>2484</v>
      </c>
      <c r="B345" s="318">
        <v>44417</v>
      </c>
      <c r="C345" s="318">
        <v>44417</v>
      </c>
      <c r="D345" s="318">
        <v>44887</v>
      </c>
      <c r="E345" s="318">
        <v>44959</v>
      </c>
      <c r="F345" s="318">
        <v>45090</v>
      </c>
      <c r="G345" s="318">
        <v>45169</v>
      </c>
      <c r="H345" s="318">
        <v>45236</v>
      </c>
      <c r="I345" s="331"/>
      <c r="J345" s="331"/>
      <c r="K345" s="331"/>
      <c r="L345" s="331"/>
    </row>
    <row r="346" spans="1:12" s="213" customFormat="1" ht="12.75" customHeight="1" x14ac:dyDescent="0.25">
      <c r="A346" s="231" t="s">
        <v>2485</v>
      </c>
      <c r="B346" s="319" t="s">
        <v>2486</v>
      </c>
      <c r="C346" s="319" t="s">
        <v>2486</v>
      </c>
      <c r="D346" s="319" t="s">
        <v>2486</v>
      </c>
      <c r="E346" s="319" t="s">
        <v>2486</v>
      </c>
      <c r="F346" s="319" t="s">
        <v>2486</v>
      </c>
      <c r="G346" s="319" t="s">
        <v>2486</v>
      </c>
      <c r="H346" s="319" t="s">
        <v>2486</v>
      </c>
      <c r="I346" s="331"/>
      <c r="J346" s="331"/>
      <c r="K346" s="331"/>
      <c r="L346" s="331"/>
    </row>
    <row r="347" spans="1:12" s="213" customFormat="1" ht="12.75" customHeight="1" x14ac:dyDescent="0.25">
      <c r="A347" s="231" t="s">
        <v>2487</v>
      </c>
      <c r="B347" s="319" t="s">
        <v>2486</v>
      </c>
      <c r="C347" s="319" t="s">
        <v>2486</v>
      </c>
      <c r="D347" s="319" t="s">
        <v>2486</v>
      </c>
      <c r="E347" s="319" t="s">
        <v>2486</v>
      </c>
      <c r="F347" s="319" t="s">
        <v>2486</v>
      </c>
      <c r="G347" s="319" t="s">
        <v>2486</v>
      </c>
      <c r="H347" s="319" t="s">
        <v>2486</v>
      </c>
      <c r="I347" s="331"/>
      <c r="J347" s="331"/>
      <c r="K347" s="331"/>
      <c r="L347" s="331"/>
    </row>
    <row r="348" spans="1:12" s="213" customFormat="1" ht="12.75" customHeight="1" x14ac:dyDescent="0.25">
      <c r="A348" s="231" t="s">
        <v>2488</v>
      </c>
      <c r="B348" s="319" t="s">
        <v>1533</v>
      </c>
      <c r="C348" s="319" t="s">
        <v>1533</v>
      </c>
      <c r="D348" s="319" t="s">
        <v>1533</v>
      </c>
      <c r="E348" s="319" t="s">
        <v>205</v>
      </c>
      <c r="F348" s="319" t="s">
        <v>1533</v>
      </c>
      <c r="G348" s="319" t="s">
        <v>1532</v>
      </c>
      <c r="H348" s="319" t="s">
        <v>1533</v>
      </c>
      <c r="I348" s="331"/>
      <c r="J348" s="331"/>
      <c r="K348" s="331"/>
      <c r="L348" s="331"/>
    </row>
    <row r="349" spans="1:12" s="213" customFormat="1" ht="12.75" customHeight="1" x14ac:dyDescent="0.25">
      <c r="A349" s="231" t="s">
        <v>2489</v>
      </c>
      <c r="B349" s="320">
        <v>1750000000</v>
      </c>
      <c r="C349" s="320">
        <v>1750000000</v>
      </c>
      <c r="D349" s="320">
        <v>1000000000</v>
      </c>
      <c r="E349" s="320">
        <v>1000000000</v>
      </c>
      <c r="F349" s="320">
        <v>1250000000</v>
      </c>
      <c r="G349" s="320">
        <v>440000000</v>
      </c>
      <c r="H349" s="320">
        <v>1000000000</v>
      </c>
      <c r="I349" s="331"/>
      <c r="J349" s="331"/>
      <c r="K349" s="331"/>
      <c r="L349" s="331"/>
    </row>
    <row r="350" spans="1:12" s="213" customFormat="1" ht="12.75" customHeight="1" x14ac:dyDescent="0.25">
      <c r="A350" s="231" t="s">
        <v>2490</v>
      </c>
      <c r="B350" s="321">
        <v>1750000000</v>
      </c>
      <c r="C350" s="321">
        <v>1750000000</v>
      </c>
      <c r="D350" s="321">
        <v>1000000000</v>
      </c>
      <c r="E350" s="321">
        <v>1000000000</v>
      </c>
      <c r="F350" s="321">
        <v>1250000000</v>
      </c>
      <c r="G350" s="321">
        <v>440000000</v>
      </c>
      <c r="H350" s="321">
        <v>1000000000</v>
      </c>
      <c r="I350" s="331"/>
      <c r="J350" s="331"/>
      <c r="K350" s="331"/>
      <c r="L350" s="331"/>
    </row>
    <row r="351" spans="1:12" s="213" customFormat="1" ht="12.75" customHeight="1" x14ac:dyDescent="0.25">
      <c r="A351" s="231" t="s">
        <v>2491</v>
      </c>
      <c r="B351" s="322">
        <v>1</v>
      </c>
      <c r="C351" s="322">
        <v>1</v>
      </c>
      <c r="D351" s="322">
        <v>1</v>
      </c>
      <c r="E351" s="322">
        <v>1.1375</v>
      </c>
      <c r="F351" s="322">
        <v>1</v>
      </c>
      <c r="G351" s="322">
        <v>1.115</v>
      </c>
      <c r="H351" s="322">
        <v>1</v>
      </c>
      <c r="I351" s="331"/>
      <c r="J351" s="331"/>
      <c r="K351" s="331"/>
      <c r="L351" s="331"/>
    </row>
    <row r="352" spans="1:12" s="213" customFormat="1" ht="12.75" customHeight="1" x14ac:dyDescent="0.25">
      <c r="A352" s="231" t="s">
        <v>2492</v>
      </c>
      <c r="B352" s="319" t="s">
        <v>2493</v>
      </c>
      <c r="C352" s="319" t="s">
        <v>2493</v>
      </c>
      <c r="D352" s="319" t="s">
        <v>2493</v>
      </c>
      <c r="E352" s="319" t="s">
        <v>2493</v>
      </c>
      <c r="F352" s="319" t="s">
        <v>2493</v>
      </c>
      <c r="G352" s="319" t="s">
        <v>2493</v>
      </c>
      <c r="H352" s="319" t="s">
        <v>2493</v>
      </c>
      <c r="I352" s="331"/>
      <c r="J352" s="331"/>
      <c r="K352" s="331"/>
      <c r="L352" s="331"/>
    </row>
    <row r="353" spans="1:12" s="213" customFormat="1" ht="12.75" customHeight="1" x14ac:dyDescent="0.25">
      <c r="A353" s="231" t="s">
        <v>2494</v>
      </c>
      <c r="B353" s="318">
        <v>46973</v>
      </c>
      <c r="C353" s="318">
        <v>48068</v>
      </c>
      <c r="D353" s="318">
        <v>46713</v>
      </c>
      <c r="E353" s="318">
        <v>46055</v>
      </c>
      <c r="F353" s="318">
        <v>46917</v>
      </c>
      <c r="G353" s="318">
        <v>46630</v>
      </c>
      <c r="H353" s="318">
        <v>46332</v>
      </c>
      <c r="I353" s="331"/>
      <c r="J353" s="331"/>
      <c r="K353" s="331"/>
      <c r="L353" s="331"/>
    </row>
    <row r="354" spans="1:12" s="213" customFormat="1" ht="12.75" customHeight="1" x14ac:dyDescent="0.25">
      <c r="A354" s="231" t="s">
        <v>2495</v>
      </c>
      <c r="B354" s="318">
        <v>46973</v>
      </c>
      <c r="C354" s="318">
        <v>48068</v>
      </c>
      <c r="D354" s="318">
        <v>46713</v>
      </c>
      <c r="E354" s="318">
        <v>46055</v>
      </c>
      <c r="F354" s="318">
        <v>46917</v>
      </c>
      <c r="G354" s="318">
        <v>46630</v>
      </c>
      <c r="H354" s="318">
        <v>46332</v>
      </c>
      <c r="I354" s="235" t="s">
        <v>2496</v>
      </c>
      <c r="J354" s="331"/>
      <c r="K354" s="331"/>
      <c r="L354" s="331"/>
    </row>
    <row r="355" spans="1:12" s="213" customFormat="1" ht="12.75" customHeight="1" x14ac:dyDescent="0.25">
      <c r="A355" s="231" t="s">
        <v>2497</v>
      </c>
      <c r="B355" s="319" t="s">
        <v>2593</v>
      </c>
      <c r="C355" s="319" t="s">
        <v>2594</v>
      </c>
      <c r="D355" s="319" t="s">
        <v>2595</v>
      </c>
      <c r="E355" s="319" t="s">
        <v>2596</v>
      </c>
      <c r="F355" s="319" t="s">
        <v>2597</v>
      </c>
      <c r="G355" s="319" t="s">
        <v>2598</v>
      </c>
      <c r="H355" s="319" t="s">
        <v>2599</v>
      </c>
      <c r="I355" s="331"/>
      <c r="J355" s="331"/>
      <c r="K355" s="331"/>
      <c r="L355" s="331"/>
    </row>
    <row r="356" spans="1:12" s="213" customFormat="1" ht="12.75" customHeight="1" x14ac:dyDescent="0.25">
      <c r="A356" s="231" t="s">
        <v>2503</v>
      </c>
      <c r="B356" s="319" t="s">
        <v>2412</v>
      </c>
      <c r="C356" s="319" t="s">
        <v>2412</v>
      </c>
      <c r="D356" s="319" t="s">
        <v>2412</v>
      </c>
      <c r="E356" s="319" t="s">
        <v>2412</v>
      </c>
      <c r="F356" s="319" t="s">
        <v>2412</v>
      </c>
      <c r="G356" s="319" t="s">
        <v>2600</v>
      </c>
      <c r="H356" s="319" t="s">
        <v>2412</v>
      </c>
      <c r="I356" s="331"/>
      <c r="J356" s="331"/>
      <c r="K356" s="331"/>
      <c r="L356" s="331"/>
    </row>
    <row r="357" spans="1:12" s="213" customFormat="1" ht="12.75" customHeight="1" x14ac:dyDescent="0.25">
      <c r="A357" s="231" t="s">
        <v>2504</v>
      </c>
      <c r="B357" s="319" t="s">
        <v>2601</v>
      </c>
      <c r="C357" s="319" t="s">
        <v>2601</v>
      </c>
      <c r="D357" s="319" t="s">
        <v>2556</v>
      </c>
      <c r="E357" s="319" t="s">
        <v>2505</v>
      </c>
      <c r="F357" s="319" t="s">
        <v>2556</v>
      </c>
      <c r="G357" s="319" t="s">
        <v>2505</v>
      </c>
      <c r="H357" s="319" t="s">
        <v>2556</v>
      </c>
      <c r="I357" s="331"/>
      <c r="J357" s="331"/>
      <c r="K357" s="331"/>
      <c r="L357" s="331"/>
    </row>
    <row r="358" spans="1:12" s="213" customFormat="1" ht="25" x14ac:dyDescent="0.25">
      <c r="A358" s="231" t="s">
        <v>2506</v>
      </c>
      <c r="B358" s="319" t="s">
        <v>2604</v>
      </c>
      <c r="C358" s="324" t="s">
        <v>2604</v>
      </c>
      <c r="D358" s="324" t="s">
        <v>2605</v>
      </c>
      <c r="E358" s="332" t="s">
        <v>2606</v>
      </c>
      <c r="F358" s="324" t="s">
        <v>2607</v>
      </c>
      <c r="G358" s="332" t="s">
        <v>2608</v>
      </c>
      <c r="H358" s="324" t="s">
        <v>2609</v>
      </c>
      <c r="I358" s="331"/>
      <c r="J358" s="331"/>
      <c r="K358" s="331"/>
      <c r="L358" s="331"/>
    </row>
    <row r="359" spans="1:12" s="213" customFormat="1" ht="12.75" customHeight="1" x14ac:dyDescent="0.25">
      <c r="A359" s="228" t="s">
        <v>2517</v>
      </c>
      <c r="B359" s="327" t="s">
        <v>2611</v>
      </c>
      <c r="C359" s="327" t="s">
        <v>2612</v>
      </c>
      <c r="D359" s="327" t="s">
        <v>2613</v>
      </c>
      <c r="E359" s="327">
        <v>3.2500000000000001E-2</v>
      </c>
      <c r="F359" s="327" t="s">
        <v>2614</v>
      </c>
      <c r="G359" s="327">
        <v>1.8700000000000001E-2</v>
      </c>
      <c r="H359" s="327" t="s">
        <v>2614</v>
      </c>
      <c r="I359" s="331"/>
      <c r="J359" s="331"/>
      <c r="K359" s="331"/>
      <c r="L359" s="331"/>
    </row>
    <row r="360" spans="1:12" s="213" customFormat="1" ht="12.75" customHeight="1" x14ac:dyDescent="0.25">
      <c r="A360" s="231" t="s">
        <v>2518</v>
      </c>
      <c r="B360" s="326" t="s">
        <v>2611</v>
      </c>
      <c r="C360" s="326" t="s">
        <v>2612</v>
      </c>
      <c r="D360" s="326" t="s">
        <v>2613</v>
      </c>
      <c r="E360" s="326" t="s">
        <v>2617</v>
      </c>
      <c r="F360" s="326" t="s">
        <v>2614</v>
      </c>
      <c r="G360" s="326">
        <v>1.8700000000000001E-2</v>
      </c>
      <c r="H360" s="327" t="s">
        <v>2614</v>
      </c>
      <c r="I360" s="331"/>
      <c r="J360" s="331"/>
      <c r="K360" s="331"/>
      <c r="L360" s="331"/>
    </row>
    <row r="361" spans="1:12" s="213" customFormat="1" ht="12.75" customHeight="1" x14ac:dyDescent="0.25">
      <c r="A361" s="231" t="s">
        <v>2526</v>
      </c>
      <c r="B361" s="319" t="s">
        <v>2203</v>
      </c>
      <c r="C361" s="319" t="s">
        <v>2203</v>
      </c>
      <c r="D361" s="319" t="s">
        <v>2181</v>
      </c>
      <c r="E361" s="319" t="s">
        <v>2181</v>
      </c>
      <c r="F361" s="319" t="s">
        <v>2181</v>
      </c>
      <c r="G361" s="319" t="s">
        <v>2181</v>
      </c>
      <c r="H361" s="319" t="s">
        <v>2181</v>
      </c>
      <c r="I361" s="331"/>
      <c r="J361" s="331"/>
      <c r="K361" s="331"/>
      <c r="L361" s="331"/>
    </row>
    <row r="362" spans="1:12" s="213" customFormat="1" ht="12.75" customHeight="1" x14ac:dyDescent="0.25">
      <c r="A362" s="231" t="s">
        <v>2527</v>
      </c>
      <c r="B362" s="319" t="s">
        <v>2203</v>
      </c>
      <c r="C362" s="319" t="s">
        <v>2203</v>
      </c>
      <c r="D362" s="319" t="s">
        <v>1533</v>
      </c>
      <c r="E362" s="319" t="s">
        <v>1533</v>
      </c>
      <c r="F362" s="319" t="s">
        <v>1533</v>
      </c>
      <c r="G362" s="319" t="s">
        <v>1533</v>
      </c>
      <c r="H362" s="319" t="s">
        <v>1533</v>
      </c>
      <c r="I362" s="331"/>
      <c r="J362" s="331"/>
      <c r="K362" s="331"/>
      <c r="L362" s="331"/>
    </row>
    <row r="363" spans="1:12" s="213" customFormat="1" ht="12.75" customHeight="1" x14ac:dyDescent="0.25">
      <c r="A363" s="231" t="s">
        <v>2528</v>
      </c>
      <c r="B363" s="321" t="s">
        <v>2203</v>
      </c>
      <c r="C363" s="321" t="s">
        <v>2203</v>
      </c>
      <c r="D363" s="321">
        <v>1000000000</v>
      </c>
      <c r="E363" s="321">
        <v>879120879.12087905</v>
      </c>
      <c r="F363" s="321">
        <v>1250000000</v>
      </c>
      <c r="G363" s="321">
        <v>394631386</v>
      </c>
      <c r="H363" s="321">
        <v>1000000000</v>
      </c>
      <c r="I363" s="331"/>
      <c r="J363" s="331"/>
      <c r="K363" s="331"/>
      <c r="L363" s="331"/>
    </row>
    <row r="364" spans="1:12" s="213" customFormat="1" ht="12.75" customHeight="1" x14ac:dyDescent="0.25">
      <c r="A364" s="231" t="s">
        <v>2529</v>
      </c>
      <c r="B364" s="328" t="s">
        <v>2203</v>
      </c>
      <c r="C364" s="328" t="s">
        <v>2203</v>
      </c>
      <c r="D364" s="328">
        <v>46713</v>
      </c>
      <c r="E364" s="328">
        <v>46055</v>
      </c>
      <c r="F364" s="328">
        <v>46917</v>
      </c>
      <c r="G364" s="318">
        <v>46996</v>
      </c>
      <c r="H364" s="328">
        <v>46697</v>
      </c>
      <c r="I364" s="331"/>
      <c r="J364" s="331"/>
      <c r="K364" s="331"/>
      <c r="L364" s="331"/>
    </row>
    <row r="365" spans="1:12" s="213" customFormat="1" ht="12.75" customHeight="1" x14ac:dyDescent="0.25">
      <c r="A365" s="231" t="s">
        <v>2229</v>
      </c>
      <c r="B365" s="327" t="s">
        <v>2203</v>
      </c>
      <c r="C365" s="327" t="s">
        <v>2203</v>
      </c>
      <c r="D365" s="327" t="s">
        <v>2613</v>
      </c>
      <c r="E365" s="382">
        <v>3.2500000000000001E-2</v>
      </c>
      <c r="F365" s="327" t="s">
        <v>2614</v>
      </c>
      <c r="G365" s="382">
        <v>1.8700000000000001E-2</v>
      </c>
      <c r="H365" s="327" t="s">
        <v>2614</v>
      </c>
      <c r="I365" s="331"/>
      <c r="J365" s="331"/>
      <c r="K365" s="331"/>
      <c r="L365" s="331"/>
    </row>
    <row r="366" spans="1:12" s="213" customFormat="1" ht="12.75" customHeight="1" x14ac:dyDescent="0.25">
      <c r="A366" s="231" t="s">
        <v>2230</v>
      </c>
      <c r="B366" s="327" t="s">
        <v>2203</v>
      </c>
      <c r="C366" s="327" t="s">
        <v>2203</v>
      </c>
      <c r="D366" s="327" t="s">
        <v>2613</v>
      </c>
      <c r="E366" s="319" t="s">
        <v>2620</v>
      </c>
      <c r="F366" s="319" t="s">
        <v>2614</v>
      </c>
      <c r="G366" s="319" t="s">
        <v>2621</v>
      </c>
      <c r="H366" s="327" t="s">
        <v>2614</v>
      </c>
      <c r="I366" s="331"/>
      <c r="J366" s="331"/>
      <c r="K366" s="331"/>
      <c r="L366" s="331"/>
    </row>
    <row r="367" spans="1:12" s="213" customFormat="1" ht="12.75" customHeight="1" x14ac:dyDescent="0.25">
      <c r="A367" s="231" t="s">
        <v>2540</v>
      </c>
      <c r="B367" s="329" t="s">
        <v>2622</v>
      </c>
      <c r="C367" s="329" t="s">
        <v>2622</v>
      </c>
      <c r="D367" s="329" t="s">
        <v>2622</v>
      </c>
      <c r="E367" s="329" t="s">
        <v>2622</v>
      </c>
      <c r="F367" s="329" t="s">
        <v>2622</v>
      </c>
      <c r="G367" s="329" t="s">
        <v>2622</v>
      </c>
      <c r="H367" s="329" t="s">
        <v>2622</v>
      </c>
      <c r="I367" s="331"/>
      <c r="J367" s="331"/>
      <c r="K367" s="331"/>
      <c r="L367" s="331"/>
    </row>
    <row r="368" spans="1:12" s="213" customFormat="1" ht="12.75" customHeight="1" x14ac:dyDescent="0.3">
      <c r="B368" s="331"/>
      <c r="C368" s="331"/>
      <c r="D368" s="331"/>
      <c r="E368" s="331"/>
      <c r="F368" s="334"/>
      <c r="G368" s="331"/>
      <c r="H368" s="331"/>
      <c r="I368" s="331"/>
      <c r="J368" s="331"/>
      <c r="K368" s="334"/>
      <c r="L368" s="331"/>
    </row>
    <row r="369" spans="1:17" s="213" customFormat="1" ht="12.75" customHeight="1" x14ac:dyDescent="0.25">
      <c r="B369" s="331"/>
      <c r="C369" s="331"/>
      <c r="D369" s="331"/>
      <c r="E369" s="331"/>
      <c r="F369" s="331"/>
      <c r="G369" s="331"/>
      <c r="H369" s="331"/>
      <c r="I369" s="331"/>
      <c r="J369" s="331"/>
      <c r="L369" s="331"/>
    </row>
    <row r="370" spans="1:17" s="213" customFormat="1" ht="13" x14ac:dyDescent="0.3">
      <c r="A370" s="212" t="s">
        <v>2623</v>
      </c>
    </row>
    <row r="371" spans="1:17" s="213" customFormat="1" ht="50" x14ac:dyDescent="0.25">
      <c r="A371" s="335" t="s">
        <v>2624</v>
      </c>
      <c r="B371" s="336" t="s">
        <v>2625</v>
      </c>
      <c r="C371" s="337"/>
      <c r="D371" s="337"/>
      <c r="E371" s="338"/>
      <c r="F371" s="339" t="s">
        <v>2626</v>
      </c>
      <c r="G371" s="339" t="s">
        <v>2627</v>
      </c>
      <c r="H371" s="452" t="s">
        <v>2628</v>
      </c>
      <c r="I371" s="453"/>
      <c r="J371" s="453"/>
      <c r="K371" s="454"/>
      <c r="L371" s="340"/>
      <c r="M371" s="340"/>
    </row>
    <row r="372" spans="1:17" s="213" customFormat="1" ht="51" customHeight="1" x14ac:dyDescent="0.25">
      <c r="A372" s="341" t="s">
        <v>2629</v>
      </c>
      <c r="B372" s="342" t="s">
        <v>2630</v>
      </c>
      <c r="C372" s="343"/>
      <c r="D372" s="343"/>
      <c r="E372" s="344"/>
      <c r="F372" s="345" t="s">
        <v>2631</v>
      </c>
      <c r="G372" s="346" t="s">
        <v>2632</v>
      </c>
      <c r="H372" s="411" t="s">
        <v>2633</v>
      </c>
      <c r="I372" s="412"/>
      <c r="J372" s="412"/>
      <c r="K372" s="413"/>
    </row>
    <row r="373" spans="1:17" s="213" customFormat="1" ht="64.5" customHeight="1" x14ac:dyDescent="0.25">
      <c r="A373" s="341" t="s">
        <v>2634</v>
      </c>
      <c r="B373" s="342" t="s">
        <v>2635</v>
      </c>
      <c r="C373" s="343"/>
      <c r="D373" s="343"/>
      <c r="E373" s="344"/>
      <c r="F373" s="347" t="s">
        <v>2636</v>
      </c>
      <c r="G373" s="348" t="s">
        <v>2637</v>
      </c>
      <c r="H373" s="467" t="s">
        <v>2638</v>
      </c>
      <c r="I373" s="468"/>
      <c r="J373" s="468"/>
      <c r="K373" s="469"/>
    </row>
    <row r="374" spans="1:17" s="213" customFormat="1" ht="80.150000000000006" customHeight="1" x14ac:dyDescent="0.25">
      <c r="A374" s="341" t="s">
        <v>2639</v>
      </c>
      <c r="B374" s="342" t="s">
        <v>2640</v>
      </c>
      <c r="C374" s="343"/>
      <c r="D374" s="343"/>
      <c r="E374" s="344"/>
      <c r="F374" s="347" t="s">
        <v>2641</v>
      </c>
      <c r="G374" s="348" t="s">
        <v>2637</v>
      </c>
      <c r="H374" s="420" t="s">
        <v>2642</v>
      </c>
      <c r="I374" s="421"/>
      <c r="J374" s="421"/>
      <c r="K374" s="422"/>
    </row>
    <row r="375" spans="1:17" s="213" customFormat="1" ht="51" customHeight="1" x14ac:dyDescent="0.25">
      <c r="A375" s="349" t="s">
        <v>2643</v>
      </c>
      <c r="B375" s="342" t="s">
        <v>2630</v>
      </c>
      <c r="C375" s="343"/>
      <c r="D375" s="343"/>
      <c r="E375" s="344"/>
      <c r="F375" s="347" t="s">
        <v>2644</v>
      </c>
      <c r="G375" s="346" t="s">
        <v>2637</v>
      </c>
      <c r="H375" s="464" t="s">
        <v>2645</v>
      </c>
      <c r="I375" s="465"/>
      <c r="J375" s="465"/>
      <c r="K375" s="466"/>
    </row>
    <row r="376" spans="1:17" s="213" customFormat="1" ht="80.150000000000006" customHeight="1" x14ac:dyDescent="0.25">
      <c r="A376" s="345" t="s">
        <v>2646</v>
      </c>
      <c r="B376" s="342" t="s">
        <v>2647</v>
      </c>
      <c r="C376" s="343"/>
      <c r="D376" s="343"/>
      <c r="E376" s="344"/>
      <c r="F376" s="347" t="s">
        <v>2641</v>
      </c>
      <c r="G376" s="348" t="s">
        <v>2637</v>
      </c>
      <c r="H376" s="420" t="s">
        <v>2642</v>
      </c>
      <c r="I376" s="421"/>
      <c r="J376" s="421"/>
      <c r="K376" s="422"/>
      <c r="N376" s="445"/>
      <c r="O376" s="445"/>
      <c r="P376" s="445"/>
      <c r="Q376" s="445"/>
    </row>
    <row r="377" spans="1:17" s="213" customFormat="1" ht="88" customHeight="1" x14ac:dyDescent="0.25">
      <c r="A377" s="345" t="s">
        <v>2648</v>
      </c>
      <c r="B377" s="342" t="s">
        <v>2647</v>
      </c>
      <c r="C377" s="343"/>
      <c r="D377" s="343"/>
      <c r="E377" s="344"/>
      <c r="F377" s="347" t="s">
        <v>2649</v>
      </c>
      <c r="G377" s="348" t="s">
        <v>2637</v>
      </c>
      <c r="H377" s="420" t="s">
        <v>2642</v>
      </c>
      <c r="I377" s="421"/>
      <c r="J377" s="421"/>
      <c r="K377" s="422"/>
      <c r="N377" s="445"/>
      <c r="O377" s="445"/>
      <c r="P377" s="445"/>
      <c r="Q377" s="445"/>
    </row>
    <row r="378" spans="1:17" s="213" customFormat="1" ht="51.75" customHeight="1" x14ac:dyDescent="0.25">
      <c r="A378" s="350" t="s">
        <v>2650</v>
      </c>
      <c r="B378" s="342" t="s">
        <v>2651</v>
      </c>
      <c r="C378" s="343"/>
      <c r="D378" s="343"/>
      <c r="E378" s="344"/>
      <c r="F378" s="347" t="s">
        <v>2652</v>
      </c>
      <c r="G378" s="346" t="s">
        <v>2637</v>
      </c>
      <c r="H378" s="461" t="s">
        <v>2653</v>
      </c>
      <c r="I378" s="462"/>
      <c r="J378" s="462"/>
      <c r="K378" s="463"/>
    </row>
    <row r="379" spans="1:17" s="213" customFormat="1" ht="51.75" customHeight="1" x14ac:dyDescent="0.25">
      <c r="A379" s="341" t="s">
        <v>2654</v>
      </c>
      <c r="B379" s="342" t="s">
        <v>2630</v>
      </c>
      <c r="C379" s="343"/>
      <c r="D379" s="343"/>
      <c r="E379" s="344"/>
      <c r="F379" s="347" t="s">
        <v>2655</v>
      </c>
      <c r="G379" s="348" t="s">
        <v>2637</v>
      </c>
      <c r="H379" s="446" t="s">
        <v>2656</v>
      </c>
      <c r="I379" s="447"/>
      <c r="J379" s="447"/>
      <c r="K379" s="448"/>
    </row>
    <row r="380" spans="1:17" s="213" customFormat="1" ht="38.9" customHeight="1" x14ac:dyDescent="0.25">
      <c r="A380" s="341" t="s">
        <v>2657</v>
      </c>
      <c r="B380" s="342" t="s">
        <v>2658</v>
      </c>
      <c r="C380" s="343"/>
      <c r="D380" s="343"/>
      <c r="E380" s="344"/>
      <c r="F380" s="347" t="s">
        <v>2659</v>
      </c>
      <c r="G380" s="348" t="s">
        <v>2637</v>
      </c>
      <c r="H380" s="446" t="s">
        <v>2660</v>
      </c>
      <c r="I380" s="447"/>
      <c r="J380" s="447"/>
      <c r="K380" s="448"/>
    </row>
    <row r="381" spans="1:17" s="213" customFormat="1" ht="26.15" customHeight="1" x14ac:dyDescent="0.25">
      <c r="A381" s="341" t="s">
        <v>2661</v>
      </c>
      <c r="B381" s="342" t="s">
        <v>2658</v>
      </c>
      <c r="C381" s="343"/>
      <c r="D381" s="343"/>
      <c r="E381" s="344"/>
      <c r="F381" s="347" t="s">
        <v>2662</v>
      </c>
      <c r="G381" s="348" t="s">
        <v>2637</v>
      </c>
      <c r="H381" s="411" t="s">
        <v>2663</v>
      </c>
      <c r="I381" s="412"/>
      <c r="J381" s="412"/>
      <c r="K381" s="413"/>
    </row>
    <row r="382" spans="1:17" s="213" customFormat="1" ht="26.15" customHeight="1" x14ac:dyDescent="0.25">
      <c r="A382" s="341" t="s">
        <v>2664</v>
      </c>
      <c r="B382" s="342" t="s">
        <v>2665</v>
      </c>
      <c r="C382" s="343"/>
      <c r="D382" s="343"/>
      <c r="E382" s="344"/>
      <c r="F382" s="347" t="s">
        <v>2662</v>
      </c>
      <c r="G382" s="348" t="s">
        <v>2637</v>
      </c>
      <c r="H382" s="430" t="s">
        <v>2666</v>
      </c>
      <c r="I382" s="435"/>
      <c r="J382" s="435"/>
      <c r="K382" s="431"/>
      <c r="L382" s="351"/>
    </row>
    <row r="383" spans="1:17" s="213" customFormat="1" ht="38.9" customHeight="1" x14ac:dyDescent="0.25">
      <c r="A383" s="341" t="s">
        <v>2667</v>
      </c>
      <c r="B383" s="342" t="s">
        <v>2651</v>
      </c>
      <c r="C383" s="343"/>
      <c r="D383" s="343"/>
      <c r="E383" s="344"/>
      <c r="F383" s="347" t="s">
        <v>2662</v>
      </c>
      <c r="G383" s="348" t="s">
        <v>2637</v>
      </c>
      <c r="H383" s="430" t="s">
        <v>2668</v>
      </c>
      <c r="I383" s="435"/>
      <c r="J383" s="435"/>
      <c r="K383" s="431"/>
      <c r="L383" s="351"/>
    </row>
    <row r="384" spans="1:17" s="213" customFormat="1" ht="12.75" customHeight="1" x14ac:dyDescent="0.25">
      <c r="A384" s="352"/>
      <c r="B384" s="352"/>
      <c r="C384" s="353"/>
      <c r="D384" s="353"/>
      <c r="E384" s="353"/>
      <c r="F384" s="354"/>
      <c r="G384" s="354"/>
      <c r="H384" s="352"/>
      <c r="I384" s="355"/>
      <c r="J384" s="355"/>
      <c r="K384" s="355"/>
      <c r="L384" s="356"/>
    </row>
    <row r="385" spans="1:13" s="193" customFormat="1" ht="77.150000000000006" hidden="1" customHeight="1" x14ac:dyDescent="0.35">
      <c r="A385" s="357" t="s">
        <v>2669</v>
      </c>
      <c r="B385" s="455" t="s">
        <v>2625</v>
      </c>
      <c r="C385" s="456"/>
      <c r="D385" s="457"/>
      <c r="E385" s="358" t="s">
        <v>2626</v>
      </c>
      <c r="F385" s="358" t="s">
        <v>2627</v>
      </c>
      <c r="G385" s="458" t="s">
        <v>2628</v>
      </c>
      <c r="H385" s="459"/>
      <c r="I385" s="459"/>
      <c r="J385" s="459"/>
      <c r="K385" s="459"/>
      <c r="L385" s="460"/>
      <c r="M385" s="359"/>
    </row>
    <row r="386" spans="1:13" s="213" customFormat="1" ht="12.75" customHeight="1" x14ac:dyDescent="0.3">
      <c r="A386" s="212" t="s">
        <v>2670</v>
      </c>
      <c r="B386" s="360"/>
      <c r="C386" s="361"/>
      <c r="D386" s="361"/>
      <c r="E386" s="361"/>
      <c r="F386" s="362"/>
      <c r="G386" s="362"/>
      <c r="H386" s="360"/>
      <c r="I386" s="356"/>
      <c r="J386" s="356"/>
      <c r="K386" s="356"/>
      <c r="L386" s="356"/>
    </row>
    <row r="387" spans="1:13" s="213" customFormat="1" ht="25" x14ac:dyDescent="0.25">
      <c r="A387" s="335" t="s">
        <v>2624</v>
      </c>
      <c r="B387" s="363" t="s">
        <v>2625</v>
      </c>
      <c r="C387" s="337"/>
      <c r="D387" s="337"/>
      <c r="E387" s="338"/>
      <c r="F387" s="339" t="s">
        <v>2627</v>
      </c>
      <c r="G387" s="452" t="s">
        <v>2628</v>
      </c>
      <c r="H387" s="453"/>
      <c r="I387" s="453"/>
      <c r="J387" s="454"/>
      <c r="K387" s="340"/>
      <c r="L387" s="340"/>
    </row>
    <row r="388" spans="1:13" s="213" customFormat="1" ht="51.75" customHeight="1" x14ac:dyDescent="0.25">
      <c r="A388" s="341" t="s">
        <v>2261</v>
      </c>
      <c r="B388" s="408" t="s">
        <v>2671</v>
      </c>
      <c r="C388" s="409"/>
      <c r="D388" s="409"/>
      <c r="E388" s="410"/>
      <c r="F388" s="348" t="s">
        <v>2637</v>
      </c>
      <c r="G388" s="449" t="s">
        <v>2672</v>
      </c>
      <c r="H388" s="450"/>
      <c r="I388" s="450"/>
      <c r="J388" s="451"/>
    </row>
    <row r="389" spans="1:13" s="213" customFormat="1" ht="51.75" customHeight="1" x14ac:dyDescent="0.25">
      <c r="A389" s="341" t="s">
        <v>2673</v>
      </c>
      <c r="B389" s="461" t="s">
        <v>2674</v>
      </c>
      <c r="C389" s="462"/>
      <c r="D389" s="462"/>
      <c r="E389" s="463"/>
      <c r="F389" s="348" t="s">
        <v>2637</v>
      </c>
      <c r="G389" s="417" t="s">
        <v>2675</v>
      </c>
      <c r="H389" s="418"/>
      <c r="I389" s="418"/>
      <c r="J389" s="419"/>
    </row>
    <row r="390" spans="1:13" s="213" customFormat="1" ht="51.75" customHeight="1" x14ac:dyDescent="0.25">
      <c r="A390" s="350" t="s">
        <v>2676</v>
      </c>
      <c r="B390" s="411" t="s">
        <v>2677</v>
      </c>
      <c r="C390" s="412"/>
      <c r="D390" s="412"/>
      <c r="E390" s="413"/>
      <c r="F390" s="348" t="s">
        <v>2637</v>
      </c>
      <c r="G390" s="411" t="s">
        <v>2678</v>
      </c>
      <c r="H390" s="412"/>
      <c r="I390" s="412"/>
      <c r="J390" s="413"/>
    </row>
    <row r="391" spans="1:13" s="213" customFormat="1" ht="25.5" customHeight="1" x14ac:dyDescent="0.25">
      <c r="A391" s="341" t="s">
        <v>2679</v>
      </c>
      <c r="B391" s="411" t="s">
        <v>2680</v>
      </c>
      <c r="C391" s="412"/>
      <c r="D391" s="412"/>
      <c r="E391" s="413"/>
      <c r="F391" s="348" t="s">
        <v>2637</v>
      </c>
      <c r="G391" s="417" t="s">
        <v>2675</v>
      </c>
      <c r="H391" s="418"/>
      <c r="I391" s="418"/>
      <c r="J391" s="419"/>
    </row>
    <row r="392" spans="1:13" s="213" customFormat="1" ht="38.25" customHeight="1" x14ac:dyDescent="0.25">
      <c r="A392" s="341" t="s">
        <v>2681</v>
      </c>
      <c r="B392" s="408" t="s">
        <v>2682</v>
      </c>
      <c r="C392" s="409"/>
      <c r="D392" s="409"/>
      <c r="E392" s="410"/>
      <c r="F392" s="348" t="s">
        <v>2637</v>
      </c>
      <c r="G392" s="342" t="s">
        <v>2683</v>
      </c>
      <c r="H392" s="343"/>
      <c r="I392" s="343"/>
      <c r="J392" s="344"/>
    </row>
    <row r="393" spans="1:13" s="213" customFormat="1" ht="25.5" customHeight="1" x14ac:dyDescent="0.35">
      <c r="A393" s="341" t="s">
        <v>2684</v>
      </c>
      <c r="B393" s="405" t="s">
        <v>2685</v>
      </c>
      <c r="C393" s="406"/>
      <c r="D393" s="406"/>
      <c r="E393" s="407"/>
      <c r="F393" s="348" t="s">
        <v>2637</v>
      </c>
      <c r="G393" s="414" t="s">
        <v>2686</v>
      </c>
      <c r="H393" s="415"/>
      <c r="I393" s="415"/>
      <c r="J393" s="416"/>
    </row>
    <row r="394" spans="1:13" s="197" customFormat="1" ht="12.5" x14ac:dyDescent="0.25"/>
    <row r="395" spans="1:13" s="197" customFormat="1" ht="13" x14ac:dyDescent="0.3">
      <c r="A395" s="364" t="s">
        <v>2687</v>
      </c>
    </row>
    <row r="396" spans="1:13" s="197" customFormat="1" ht="12.5" x14ac:dyDescent="0.25">
      <c r="A396" s="365" t="s">
        <v>2688</v>
      </c>
      <c r="B396" s="366" t="s">
        <v>1542</v>
      </c>
      <c r="C396" s="366"/>
      <c r="D396" s="366"/>
      <c r="E396" s="366"/>
      <c r="F396" s="366"/>
      <c r="G396" s="366"/>
      <c r="H396" s="366"/>
      <c r="I396" s="366"/>
      <c r="J396" s="367"/>
    </row>
    <row r="397" spans="1:13" s="244" customFormat="1" ht="38.25" customHeight="1" x14ac:dyDescent="0.25">
      <c r="A397" s="368" t="s">
        <v>2689</v>
      </c>
      <c r="B397" s="402" t="s">
        <v>2690</v>
      </c>
      <c r="C397" s="403"/>
      <c r="D397" s="403"/>
      <c r="E397" s="403"/>
      <c r="F397" s="403"/>
      <c r="G397" s="403"/>
      <c r="H397" s="403"/>
      <c r="I397" s="403"/>
      <c r="J397" s="404"/>
    </row>
    <row r="398" spans="1:13" s="244" customFormat="1" ht="38.25" customHeight="1" x14ac:dyDescent="0.25">
      <c r="A398" s="368" t="s">
        <v>2691</v>
      </c>
      <c r="B398" s="402" t="s">
        <v>2692</v>
      </c>
      <c r="C398" s="403"/>
      <c r="D398" s="403"/>
      <c r="E398" s="403"/>
      <c r="F398" s="403"/>
      <c r="G398" s="403"/>
      <c r="H398" s="403"/>
      <c r="I398" s="403"/>
      <c r="J398" s="404"/>
    </row>
    <row r="399" spans="1:13" s="244" customFormat="1" ht="25.5" customHeight="1" x14ac:dyDescent="0.25">
      <c r="A399" s="368" t="s">
        <v>2339</v>
      </c>
      <c r="B399" s="402" t="s">
        <v>2693</v>
      </c>
      <c r="C399" s="403"/>
      <c r="D399" s="403"/>
      <c r="E399" s="403"/>
      <c r="F399" s="403"/>
      <c r="G399" s="403"/>
      <c r="H399" s="403"/>
      <c r="I399" s="403"/>
      <c r="J399" s="404"/>
    </row>
    <row r="400" spans="1:13" s="244" customFormat="1" ht="12.5" x14ac:dyDescent="0.25">
      <c r="A400" s="368" t="s">
        <v>2694</v>
      </c>
      <c r="B400" s="369" t="s">
        <v>2695</v>
      </c>
      <c r="C400" s="370"/>
      <c r="D400" s="370"/>
      <c r="E400" s="370"/>
      <c r="F400" s="370"/>
      <c r="G400" s="370"/>
      <c r="H400" s="370"/>
      <c r="I400" s="370"/>
      <c r="J400" s="371"/>
    </row>
    <row r="401" spans="1:13" s="244" customFormat="1" ht="25.5" customHeight="1" x14ac:dyDescent="0.25">
      <c r="A401" s="368" t="s">
        <v>2696</v>
      </c>
      <c r="B401" s="402" t="s">
        <v>2697</v>
      </c>
      <c r="C401" s="403"/>
      <c r="D401" s="403"/>
      <c r="E401" s="403"/>
      <c r="F401" s="403"/>
      <c r="G401" s="403"/>
      <c r="H401" s="403"/>
      <c r="I401" s="403"/>
      <c r="J401" s="404"/>
    </row>
    <row r="402" spans="1:13" s="244" customFormat="1" ht="25.5" customHeight="1" x14ac:dyDescent="0.25">
      <c r="A402" s="372" t="s">
        <v>2428</v>
      </c>
      <c r="B402" s="402" t="s">
        <v>2698</v>
      </c>
      <c r="C402" s="403"/>
      <c r="D402" s="403"/>
      <c r="E402" s="403"/>
      <c r="F402" s="403"/>
      <c r="G402" s="403"/>
      <c r="H402" s="403"/>
      <c r="I402" s="403"/>
      <c r="J402" s="404"/>
    </row>
    <row r="403" spans="1:13" s="244" customFormat="1" ht="12.75" customHeight="1" x14ac:dyDescent="0.25">
      <c r="A403" s="372" t="s">
        <v>2699</v>
      </c>
      <c r="B403" s="402" t="s">
        <v>2700</v>
      </c>
      <c r="C403" s="403"/>
      <c r="D403" s="403"/>
      <c r="E403" s="403"/>
      <c r="F403" s="403"/>
      <c r="G403" s="403"/>
      <c r="H403" s="403"/>
      <c r="I403" s="403"/>
      <c r="J403" s="404"/>
    </row>
    <row r="404" spans="1:13" s="244" customFormat="1" ht="25.5" customHeight="1" x14ac:dyDescent="0.25">
      <c r="A404" s="372" t="s">
        <v>2701</v>
      </c>
      <c r="B404" s="402" t="s">
        <v>2702</v>
      </c>
      <c r="C404" s="403"/>
      <c r="D404" s="403"/>
      <c r="E404" s="403"/>
      <c r="F404" s="403"/>
      <c r="G404" s="403"/>
      <c r="H404" s="403"/>
      <c r="I404" s="403"/>
      <c r="J404" s="404"/>
    </row>
    <row r="405" spans="1:13" s="244" customFormat="1" ht="25.5" customHeight="1" x14ac:dyDescent="0.25">
      <c r="A405" s="368" t="s">
        <v>2703</v>
      </c>
      <c r="B405" s="402" t="s">
        <v>2704</v>
      </c>
      <c r="C405" s="403"/>
      <c r="D405" s="403"/>
      <c r="E405" s="403"/>
      <c r="F405" s="403"/>
      <c r="G405" s="403"/>
      <c r="H405" s="403"/>
      <c r="I405" s="403"/>
      <c r="J405" s="404"/>
    </row>
    <row r="406" spans="1:13" s="244" customFormat="1" ht="38.25" customHeight="1" x14ac:dyDescent="0.25">
      <c r="A406" s="368" t="s">
        <v>2705</v>
      </c>
      <c r="B406" s="402" t="s">
        <v>2706</v>
      </c>
      <c r="C406" s="403"/>
      <c r="D406" s="403"/>
      <c r="E406" s="403"/>
      <c r="F406" s="403"/>
      <c r="G406" s="403"/>
      <c r="H406" s="403"/>
      <c r="I406" s="403"/>
      <c r="J406" s="404"/>
    </row>
    <row r="407" spans="1:13" s="244" customFormat="1" ht="12.75" customHeight="1" x14ac:dyDescent="0.25">
      <c r="A407" s="368" t="s">
        <v>2707</v>
      </c>
      <c r="B407" s="402" t="s">
        <v>2708</v>
      </c>
      <c r="C407" s="403"/>
      <c r="D407" s="403"/>
      <c r="E407" s="403"/>
      <c r="F407" s="403"/>
      <c r="G407" s="403"/>
      <c r="H407" s="403"/>
      <c r="I407" s="403"/>
      <c r="J407" s="404"/>
    </row>
    <row r="408" spans="1:13" s="197" customFormat="1" ht="12.5" x14ac:dyDescent="0.25"/>
    <row r="409" spans="1:13" s="196" customFormat="1" x14ac:dyDescent="0.35">
      <c r="A409" s="364" t="s">
        <v>2709</v>
      </c>
    </row>
    <row r="410" spans="1:13" ht="14.25" customHeight="1" x14ac:dyDescent="0.35">
      <c r="A410" s="217" t="s">
        <v>2710</v>
      </c>
    </row>
    <row r="411" spans="1:13" ht="14.25" customHeight="1" x14ac:dyDescent="0.35">
      <c r="A411" s="217" t="s">
        <v>2711</v>
      </c>
      <c r="I411" s="213"/>
      <c r="J411" s="213" t="s">
        <v>2712</v>
      </c>
    </row>
    <row r="412" spans="1:13" ht="14.25" customHeight="1" x14ac:dyDescent="0.35">
      <c r="A412" s="217" t="s">
        <v>2713</v>
      </c>
    </row>
    <row r="413" spans="1:13" s="373" customFormat="1" ht="42.75" customHeight="1" x14ac:dyDescent="0.35">
      <c r="A413" s="401" t="s">
        <v>2714</v>
      </c>
      <c r="B413" s="401"/>
      <c r="C413" s="401"/>
      <c r="D413" s="401"/>
      <c r="E413" s="401"/>
      <c r="F413" s="401"/>
      <c r="G413" s="401"/>
      <c r="H413" s="401"/>
      <c r="I413" s="401"/>
      <c r="J413" s="401"/>
      <c r="K413" s="401"/>
      <c r="L413" s="401"/>
      <c r="M413" s="401"/>
    </row>
    <row r="414" spans="1:13" ht="14.25" customHeight="1" x14ac:dyDescent="0.35">
      <c r="A414" s="217" t="s">
        <v>2715</v>
      </c>
    </row>
    <row r="415" spans="1:13" ht="14.25" customHeight="1" x14ac:dyDescent="0.35">
      <c r="A415" s="217" t="s">
        <v>2716</v>
      </c>
    </row>
    <row r="416" spans="1:13" ht="14.25" customHeight="1" x14ac:dyDescent="0.35">
      <c r="A416" s="374" t="s">
        <v>2717</v>
      </c>
    </row>
    <row r="417" spans="1:10" ht="14.25" customHeight="1" x14ac:dyDescent="0.35">
      <c r="A417" s="374" t="s">
        <v>2718</v>
      </c>
    </row>
    <row r="418" spans="1:10" ht="14.25" customHeight="1" x14ac:dyDescent="0.35">
      <c r="A418" s="375" t="s">
        <v>2719</v>
      </c>
    </row>
    <row r="419" spans="1:10" s="196" customFormat="1" ht="14.25" customHeight="1" x14ac:dyDescent="0.35">
      <c r="A419" s="375" t="s">
        <v>2741</v>
      </c>
    </row>
    <row r="420" spans="1:10" s="196" customFormat="1" ht="14.25" customHeight="1" x14ac:dyDescent="0.35">
      <c r="A420" s="376" t="s">
        <v>2720</v>
      </c>
      <c r="B420" s="375"/>
      <c r="C420" s="375"/>
      <c r="D420" s="375"/>
      <c r="E420" s="375"/>
      <c r="F420" s="375"/>
      <c r="G420" s="375"/>
      <c r="H420" s="375"/>
      <c r="I420" s="375"/>
    </row>
    <row r="421" spans="1:10" s="196" customFormat="1" ht="14.25" customHeight="1" x14ac:dyDescent="0.35">
      <c r="A421" s="375" t="s">
        <v>2721</v>
      </c>
      <c r="B421" s="375"/>
      <c r="C421" s="375"/>
      <c r="D421" s="375"/>
      <c r="E421" s="375"/>
      <c r="F421" s="375"/>
      <c r="G421" s="375"/>
      <c r="H421" s="375"/>
      <c r="I421" s="375"/>
    </row>
    <row r="422" spans="1:10" ht="14.25" customHeight="1" x14ac:dyDescent="0.35">
      <c r="A422" s="217" t="s">
        <v>2722</v>
      </c>
      <c r="B422" s="383"/>
      <c r="C422" s="383"/>
      <c r="D422" s="383"/>
      <c r="E422" s="383"/>
      <c r="F422" s="383"/>
      <c r="G422" s="383"/>
      <c r="H422" s="383"/>
      <c r="I422" s="383"/>
    </row>
    <row r="423" spans="1:10" ht="14.25" customHeight="1" x14ac:dyDescent="0.35">
      <c r="A423" s="374" t="s">
        <v>2723</v>
      </c>
    </row>
    <row r="424" spans="1:10" ht="14.25" customHeight="1" x14ac:dyDescent="0.35">
      <c r="A424" s="374" t="s">
        <v>2724</v>
      </c>
    </row>
    <row r="425" spans="1:10" ht="14.25" customHeight="1" x14ac:dyDescent="0.35">
      <c r="A425" s="217" t="s">
        <v>2725</v>
      </c>
    </row>
    <row r="426" spans="1:10" ht="14.25" customHeight="1" x14ac:dyDescent="0.35">
      <c r="A426" s="217" t="s">
        <v>2726</v>
      </c>
    </row>
    <row r="427" spans="1:10" ht="12.65" customHeight="1" x14ac:dyDescent="0.35">
      <c r="A427" s="217" t="s">
        <v>2727</v>
      </c>
    </row>
    <row r="428" spans="1:10" ht="81.650000000000006" customHeight="1" x14ac:dyDescent="0.35">
      <c r="A428" s="439" t="s">
        <v>2728</v>
      </c>
      <c r="B428" s="439"/>
      <c r="C428" s="439"/>
      <c r="D428" s="439"/>
      <c r="E428" s="439"/>
      <c r="F428" s="439"/>
      <c r="G428" s="439"/>
      <c r="H428" s="439"/>
      <c r="I428" s="439"/>
      <c r="J428" s="439"/>
    </row>
    <row r="429" spans="1:10" ht="12.75" customHeight="1" x14ac:dyDescent="0.35"/>
    <row r="434" spans="2:4" x14ac:dyDescent="0.35">
      <c r="B434" s="196"/>
      <c r="C434" s="196"/>
      <c r="D434" s="196"/>
    </row>
  </sheetData>
  <mergeCells count="77">
    <mergeCell ref="B22:D22"/>
    <mergeCell ref="B25:D25"/>
    <mergeCell ref="B9:C9"/>
    <mergeCell ref="N376:Q376"/>
    <mergeCell ref="F41:F43"/>
    <mergeCell ref="F44:F45"/>
    <mergeCell ref="G44:G45"/>
    <mergeCell ref="H375:K375"/>
    <mergeCell ref="H373:K373"/>
    <mergeCell ref="H374:K374"/>
    <mergeCell ref="F135:J135"/>
    <mergeCell ref="H371:K371"/>
    <mergeCell ref="H372:K372"/>
    <mergeCell ref="G41:H43"/>
    <mergeCell ref="G54:H55"/>
    <mergeCell ref="N377:Q377"/>
    <mergeCell ref="H376:K376"/>
    <mergeCell ref="G389:J389"/>
    <mergeCell ref="B399:J399"/>
    <mergeCell ref="H380:K380"/>
    <mergeCell ref="G388:J388"/>
    <mergeCell ref="G387:J387"/>
    <mergeCell ref="B391:E391"/>
    <mergeCell ref="H381:K381"/>
    <mergeCell ref="B385:D385"/>
    <mergeCell ref="G385:L385"/>
    <mergeCell ref="H383:K383"/>
    <mergeCell ref="B389:E389"/>
    <mergeCell ref="H378:K378"/>
    <mergeCell ref="H379:K379"/>
    <mergeCell ref="H382:K382"/>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 ref="H377:K377"/>
    <mergeCell ref="A1:M1"/>
    <mergeCell ref="A2:M2"/>
    <mergeCell ref="B26:D26"/>
    <mergeCell ref="B27:D27"/>
    <mergeCell ref="B28:D28"/>
    <mergeCell ref="G17:H17"/>
    <mergeCell ref="B8:C8"/>
    <mergeCell ref="B17:D17"/>
    <mergeCell ref="B10:F10"/>
    <mergeCell ref="K17:L17"/>
    <mergeCell ref="B14:F14"/>
    <mergeCell ref="E17:F17"/>
    <mergeCell ref="B24:D24"/>
    <mergeCell ref="I17:J17"/>
    <mergeCell ref="F37:F38"/>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s>
  <printOptions horizontalCentered="1"/>
  <pageMargins left="0.31496062992125984" right="0.31496062992125984" top="0.31496062992125984" bottom="0.31496062992125984" header="0.15748031496062992" footer="0.15748031496062992"/>
  <pageSetup paperSize="9" scale="57" fitToHeight="0" orientation="landscape" r:id="rId1"/>
  <headerFooter>
    <oddHeader>&amp;L&amp;"Calibri"&amp;12&amp;K0000FF Classification: Limited&amp;1#_x000D_</oddHeader>
  </headerFooter>
  <rowBreaks count="9" manualBreakCount="9">
    <brk id="64" max="12" man="1"/>
    <brk id="118" max="12" man="1"/>
    <brk id="172" max="12" man="1"/>
    <brk id="229" max="12" man="1"/>
    <brk id="291" max="12" man="1"/>
    <brk id="342" max="12" man="1"/>
    <brk id="368" max="12" man="1"/>
    <brk id="383" max="12" man="1"/>
    <brk id="393" max="1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6" sqref="C7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471" t="s">
        <v>1498</v>
      </c>
      <c r="B1" s="471"/>
    </row>
    <row r="2" spans="1:13" ht="31" x14ac:dyDescent="0.35">
      <c r="A2" s="48" t="s">
        <v>1497</v>
      </c>
      <c r="B2" s="48"/>
      <c r="C2" s="49"/>
      <c r="D2" s="49"/>
      <c r="E2" s="49"/>
      <c r="F2" s="180" t="s">
        <v>2091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70</v>
      </c>
      <c r="C4" s="54" t="s">
        <v>1533</v>
      </c>
      <c r="D4" s="52"/>
      <c r="E4" s="52"/>
      <c r="F4" s="49"/>
      <c r="G4" s="49"/>
      <c r="H4" s="49"/>
      <c r="I4" s="62" t="s">
        <v>1491</v>
      </c>
      <c r="J4" s="102" t="s">
        <v>1199</v>
      </c>
      <c r="L4" s="49"/>
      <c r="M4" s="49"/>
    </row>
    <row r="5" spans="1:13" ht="15" thickBot="1" x14ac:dyDescent="0.4">
      <c r="H5" s="49"/>
      <c r="I5" s="177" t="s">
        <v>1201</v>
      </c>
      <c r="J5" s="51" t="s">
        <v>1202</v>
      </c>
      <c r="L5" s="49"/>
      <c r="M5" s="49"/>
    </row>
    <row r="6" spans="1:13" ht="18.5" x14ac:dyDescent="0.35">
      <c r="A6" s="55"/>
      <c r="B6" s="56" t="s">
        <v>1401</v>
      </c>
      <c r="C6" s="55"/>
      <c r="E6" s="57"/>
      <c r="F6" s="57"/>
      <c r="G6" s="57"/>
      <c r="H6" s="49"/>
      <c r="I6" s="177" t="s">
        <v>1204</v>
      </c>
      <c r="J6" s="51" t="s">
        <v>1205</v>
      </c>
      <c r="L6" s="49"/>
      <c r="M6" s="49"/>
    </row>
    <row r="7" spans="1:13" x14ac:dyDescent="0.35">
      <c r="B7" s="59" t="s">
        <v>1496</v>
      </c>
      <c r="H7" s="49"/>
      <c r="I7" s="177" t="s">
        <v>1207</v>
      </c>
      <c r="J7" s="51" t="s">
        <v>1208</v>
      </c>
      <c r="L7" s="49"/>
      <c r="M7" s="49"/>
    </row>
    <row r="8" spans="1:13" x14ac:dyDescent="0.35">
      <c r="B8" s="59" t="s">
        <v>1414</v>
      </c>
      <c r="H8" s="49"/>
      <c r="I8" s="177" t="s">
        <v>1489</v>
      </c>
      <c r="J8" s="51" t="s">
        <v>1490</v>
      </c>
      <c r="L8" s="49"/>
      <c r="M8" s="49"/>
    </row>
    <row r="9" spans="1:13" ht="15" thickBot="1" x14ac:dyDescent="0.4">
      <c r="B9" s="60" t="s">
        <v>1436</v>
      </c>
      <c r="H9" s="49"/>
      <c r="L9" s="49"/>
      <c r="M9" s="49"/>
    </row>
    <row r="10" spans="1:13" x14ac:dyDescent="0.35">
      <c r="B10" s="61"/>
      <c r="H10" s="49"/>
      <c r="I10" s="178" t="s">
        <v>1493</v>
      </c>
      <c r="L10" s="49"/>
      <c r="M10" s="49"/>
    </row>
    <row r="11" spans="1:13" x14ac:dyDescent="0.35">
      <c r="B11" s="61"/>
      <c r="H11" s="49"/>
      <c r="I11" s="178"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51" t="s">
        <v>2181</v>
      </c>
      <c r="D14" s="51" t="s">
        <v>2732</v>
      </c>
      <c r="E14" s="57"/>
      <c r="F14" s="57"/>
      <c r="G14" s="57"/>
      <c r="H14" s="49"/>
      <c r="L14" s="49"/>
      <c r="M14" s="49"/>
    </row>
    <row r="15" spans="1:13" x14ac:dyDescent="0.35">
      <c r="A15" s="51" t="s">
        <v>1403</v>
      </c>
      <c r="B15" s="68" t="s">
        <v>399</v>
      </c>
      <c r="C15" s="51" t="s">
        <v>2181</v>
      </c>
      <c r="D15" s="51" t="s">
        <v>2732</v>
      </c>
      <c r="E15" s="57"/>
      <c r="F15" s="57"/>
      <c r="G15" s="57"/>
      <c r="H15" s="49"/>
      <c r="L15" s="49"/>
      <c r="M15" s="49"/>
    </row>
    <row r="16" spans="1:13" x14ac:dyDescent="0.35">
      <c r="A16" s="51" t="s">
        <v>1404</v>
      </c>
      <c r="B16" s="68" t="s">
        <v>1392</v>
      </c>
      <c r="C16" s="51" t="s">
        <v>1205</v>
      </c>
      <c r="D16" s="51" t="s">
        <v>1205</v>
      </c>
      <c r="E16" s="57"/>
      <c r="F16" s="57"/>
      <c r="G16" s="57"/>
      <c r="H16" s="49"/>
      <c r="L16" s="49"/>
      <c r="M16" s="49"/>
    </row>
    <row r="17" spans="1:13" x14ac:dyDescent="0.35">
      <c r="A17" s="51" t="s">
        <v>1405</v>
      </c>
      <c r="B17" s="68" t="s">
        <v>1393</v>
      </c>
      <c r="C17" s="51" t="s">
        <v>1205</v>
      </c>
      <c r="D17" s="51" t="s">
        <v>1205</v>
      </c>
      <c r="E17" s="57"/>
      <c r="F17" s="57"/>
      <c r="G17" s="57"/>
      <c r="H17" s="49"/>
      <c r="L17" s="49"/>
      <c r="M17" s="49"/>
    </row>
    <row r="18" spans="1:13" x14ac:dyDescent="0.35">
      <c r="A18" s="51" t="s">
        <v>1406</v>
      </c>
      <c r="B18" s="68" t="s">
        <v>1394</v>
      </c>
      <c r="C18" s="51" t="s">
        <v>2181</v>
      </c>
      <c r="D18" s="51" t="s">
        <v>2732</v>
      </c>
      <c r="E18" s="57"/>
      <c r="F18" s="57"/>
      <c r="G18" s="57"/>
      <c r="H18" s="49"/>
      <c r="L18" s="49"/>
      <c r="M18" s="49"/>
    </row>
    <row r="19" spans="1:13" x14ac:dyDescent="0.35">
      <c r="A19" s="51" t="s">
        <v>1407</v>
      </c>
      <c r="B19" s="68" t="s">
        <v>1395</v>
      </c>
      <c r="C19" s="51" t="s">
        <v>1205</v>
      </c>
      <c r="D19" s="51" t="s">
        <v>1205</v>
      </c>
      <c r="E19" s="57"/>
      <c r="F19" s="57"/>
      <c r="G19" s="57"/>
      <c r="H19" s="49"/>
      <c r="L19" s="49"/>
      <c r="M19" s="49"/>
    </row>
    <row r="20" spans="1:13" x14ac:dyDescent="0.35">
      <c r="A20" s="51" t="s">
        <v>1408</v>
      </c>
      <c r="B20" s="68" t="s">
        <v>1396</v>
      </c>
      <c r="C20" s="51" t="s">
        <v>2181</v>
      </c>
      <c r="D20" s="51" t="s">
        <v>2732</v>
      </c>
      <c r="E20" s="57"/>
      <c r="F20" s="57"/>
      <c r="G20" s="57"/>
      <c r="H20" s="49"/>
      <c r="L20" s="49"/>
      <c r="M20" s="49"/>
    </row>
    <row r="21" spans="1:13" x14ac:dyDescent="0.35">
      <c r="A21" s="51" t="s">
        <v>1409</v>
      </c>
      <c r="B21" s="68" t="s">
        <v>1397</v>
      </c>
      <c r="C21" s="51" t="s">
        <v>1205</v>
      </c>
      <c r="D21" s="51" t="s">
        <v>1205</v>
      </c>
      <c r="E21" s="57"/>
      <c r="F21" s="57"/>
      <c r="G21" s="57"/>
      <c r="H21" s="49"/>
      <c r="L21" s="49"/>
      <c r="M21" s="49"/>
    </row>
    <row r="22" spans="1:13" x14ac:dyDescent="0.35">
      <c r="A22" s="51" t="s">
        <v>1410</v>
      </c>
      <c r="B22" s="68" t="s">
        <v>1398</v>
      </c>
      <c r="C22" s="51" t="s">
        <v>1205</v>
      </c>
      <c r="D22" s="51" t="s">
        <v>1205</v>
      </c>
      <c r="E22" s="57"/>
      <c r="F22" s="57"/>
      <c r="G22" s="57"/>
      <c r="H22" s="49"/>
      <c r="L22" s="49"/>
      <c r="M22" s="49"/>
    </row>
    <row r="23" spans="1:13" x14ac:dyDescent="0.35">
      <c r="A23" s="51" t="s">
        <v>1411</v>
      </c>
      <c r="B23" s="68" t="s">
        <v>1477</v>
      </c>
      <c r="C23" s="51" t="s">
        <v>2733</v>
      </c>
      <c r="D23" s="51" t="s">
        <v>2734</v>
      </c>
      <c r="E23" s="57"/>
      <c r="F23" s="57"/>
      <c r="G23" s="57"/>
      <c r="H23" s="49"/>
      <c r="L23" s="49"/>
      <c r="M23" s="49"/>
    </row>
    <row r="24" spans="1:13" x14ac:dyDescent="0.35">
      <c r="A24" s="51" t="s">
        <v>1479</v>
      </c>
      <c r="B24" s="68" t="s">
        <v>1478</v>
      </c>
      <c r="C24" s="51" t="s">
        <v>2735</v>
      </c>
      <c r="D24" s="51" t="s">
        <v>2736</v>
      </c>
      <c r="E24" s="57"/>
      <c r="F24" s="57"/>
      <c r="G24" s="57"/>
      <c r="H24" s="49"/>
      <c r="L24" s="49"/>
      <c r="M24" s="49"/>
    </row>
    <row r="25" spans="1:13" outlineLevel="1" x14ac:dyDescent="0.35">
      <c r="A25" s="51" t="s">
        <v>1412</v>
      </c>
      <c r="B25" s="66" t="s">
        <v>1958</v>
      </c>
      <c r="C25" s="51" t="s">
        <v>2737</v>
      </c>
      <c r="D25" s="51" t="s">
        <v>2738</v>
      </c>
      <c r="E25" s="57"/>
      <c r="F25" s="57"/>
      <c r="G25" s="57"/>
      <c r="H25" s="49"/>
      <c r="L25" s="49"/>
      <c r="M25" s="49"/>
    </row>
    <row r="26" spans="1:13" outlineLevel="1" x14ac:dyDescent="0.35">
      <c r="A26" s="51" t="s">
        <v>1415</v>
      </c>
      <c r="B26" s="155"/>
      <c r="C26" s="152"/>
      <c r="D26" s="152"/>
      <c r="E26" s="57"/>
      <c r="F26" s="57"/>
      <c r="G26" s="57"/>
      <c r="H26" s="49"/>
      <c r="L26" s="49"/>
      <c r="M26" s="49"/>
    </row>
    <row r="27" spans="1:13" outlineLevel="1" x14ac:dyDescent="0.35">
      <c r="A27" s="51" t="s">
        <v>1416</v>
      </c>
      <c r="B27" s="155"/>
      <c r="C27" s="152"/>
      <c r="D27" s="152"/>
      <c r="E27" s="57"/>
      <c r="F27" s="57"/>
      <c r="G27" s="57"/>
      <c r="H27" s="49"/>
      <c r="L27" s="49"/>
      <c r="M27" s="49"/>
    </row>
    <row r="28" spans="1:13" outlineLevel="1" x14ac:dyDescent="0.35">
      <c r="A28" s="51" t="s">
        <v>1417</v>
      </c>
      <c r="B28" s="155"/>
      <c r="C28" s="152"/>
      <c r="D28" s="152"/>
      <c r="E28" s="57"/>
      <c r="F28" s="57"/>
      <c r="G28" s="57"/>
      <c r="H28" s="49"/>
      <c r="L28" s="49"/>
      <c r="M28" s="49"/>
    </row>
    <row r="29" spans="1:13" outlineLevel="1" x14ac:dyDescent="0.35">
      <c r="A29" s="51" t="s">
        <v>1418</v>
      </c>
      <c r="B29" s="155"/>
      <c r="C29" s="152"/>
      <c r="D29" s="152"/>
      <c r="E29" s="57"/>
      <c r="F29" s="57"/>
      <c r="G29" s="57"/>
      <c r="H29" s="49"/>
      <c r="L29" s="49"/>
      <c r="M29" s="49"/>
    </row>
    <row r="30" spans="1:13" outlineLevel="1" x14ac:dyDescent="0.35">
      <c r="A30" s="51" t="s">
        <v>1419</v>
      </c>
      <c r="B30" s="155"/>
      <c r="C30" s="152"/>
      <c r="D30" s="152"/>
      <c r="E30" s="57"/>
      <c r="F30" s="57"/>
      <c r="G30" s="57"/>
      <c r="H30" s="49"/>
      <c r="L30" s="49"/>
      <c r="M30" s="49"/>
    </row>
    <row r="31" spans="1:13" outlineLevel="1" x14ac:dyDescent="0.35">
      <c r="A31" s="51" t="s">
        <v>1420</v>
      </c>
      <c r="B31" s="155"/>
      <c r="C31" s="152"/>
      <c r="D31" s="152"/>
      <c r="E31" s="57"/>
      <c r="F31" s="57"/>
      <c r="G31" s="57"/>
      <c r="H31" s="49"/>
      <c r="L31" s="49"/>
      <c r="M31" s="49"/>
    </row>
    <row r="32" spans="1:13" outlineLevel="1" x14ac:dyDescent="0.35">
      <c r="A32" s="51" t="s">
        <v>1421</v>
      </c>
      <c r="B32" s="155"/>
      <c r="C32" s="152"/>
      <c r="D32" s="152"/>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68" t="s">
        <v>2181</v>
      </c>
      <c r="C35" s="51" t="s">
        <v>1205</v>
      </c>
      <c r="D35" s="51" t="s">
        <v>2732</v>
      </c>
      <c r="E35" s="51" t="s">
        <v>2739</v>
      </c>
      <c r="F35" s="117"/>
      <c r="G35" s="117"/>
      <c r="H35" s="49"/>
      <c r="L35" s="49"/>
      <c r="M35" s="49"/>
    </row>
    <row r="36" spans="1:13" x14ac:dyDescent="0.35">
      <c r="A36" s="51" t="s">
        <v>1438</v>
      </c>
      <c r="B36" s="68" t="s">
        <v>2181</v>
      </c>
      <c r="C36" s="51" t="s">
        <v>1205</v>
      </c>
      <c r="D36" s="51" t="s">
        <v>2732</v>
      </c>
      <c r="E36" s="51" t="s">
        <v>2740</v>
      </c>
      <c r="H36" s="49"/>
      <c r="L36" s="49"/>
      <c r="M36" s="49"/>
    </row>
    <row r="37" spans="1:13" x14ac:dyDescent="0.35">
      <c r="A37" s="51" t="s">
        <v>1439</v>
      </c>
      <c r="B37" s="68"/>
      <c r="H37" s="49"/>
      <c r="L37" s="49"/>
      <c r="M37" s="49"/>
    </row>
    <row r="38" spans="1:13" x14ac:dyDescent="0.35">
      <c r="A38" s="51" t="s">
        <v>1440</v>
      </c>
      <c r="B38" s="68"/>
      <c r="H38" s="49"/>
      <c r="L38" s="49"/>
      <c r="M38" s="49"/>
    </row>
    <row r="39" spans="1:13" x14ac:dyDescent="0.35">
      <c r="A39" s="51" t="s">
        <v>1441</v>
      </c>
      <c r="B39" s="68"/>
      <c r="H39" s="49"/>
      <c r="L39" s="49"/>
      <c r="M39" s="49"/>
    </row>
    <row r="40" spans="1:13" x14ac:dyDescent="0.35">
      <c r="A40" s="51" t="s">
        <v>1442</v>
      </c>
      <c r="B40" s="68"/>
      <c r="H40" s="49"/>
      <c r="L40" s="49"/>
      <c r="M40" s="49"/>
    </row>
    <row r="41" spans="1:13" x14ac:dyDescent="0.35">
      <c r="A41" s="51" t="s">
        <v>1443</v>
      </c>
      <c r="B41" s="68"/>
      <c r="H41" s="49"/>
      <c r="L41" s="49"/>
      <c r="M41" s="49"/>
    </row>
    <row r="42" spans="1:13" x14ac:dyDescent="0.35">
      <c r="A42" s="51" t="s">
        <v>1444</v>
      </c>
      <c r="B42" s="68"/>
      <c r="H42" s="49"/>
      <c r="L42" s="49"/>
      <c r="M42" s="49"/>
    </row>
    <row r="43" spans="1:13" x14ac:dyDescent="0.35">
      <c r="A43" s="51" t="s">
        <v>1445</v>
      </c>
      <c r="B43" s="68"/>
      <c r="H43" s="49"/>
      <c r="L43" s="49"/>
      <c r="M43" s="49"/>
    </row>
    <row r="44" spans="1:13" x14ac:dyDescent="0.35">
      <c r="A44" s="51" t="s">
        <v>1446</v>
      </c>
      <c r="B44" s="68"/>
      <c r="H44" s="49"/>
      <c r="L44" s="49"/>
      <c r="M44" s="49"/>
    </row>
    <row r="45" spans="1:13" x14ac:dyDescent="0.35">
      <c r="A45" s="51" t="s">
        <v>1447</v>
      </c>
      <c r="B45" s="68"/>
      <c r="H45" s="49"/>
      <c r="L45" s="49"/>
      <c r="M45" s="49"/>
    </row>
    <row r="46" spans="1:13" x14ac:dyDescent="0.35">
      <c r="A46" s="51" t="s">
        <v>1448</v>
      </c>
      <c r="B46" s="68"/>
      <c r="H46" s="49"/>
      <c r="L46" s="49"/>
      <c r="M46" s="49"/>
    </row>
    <row r="47" spans="1:13" x14ac:dyDescent="0.35">
      <c r="A47" s="51" t="s">
        <v>1449</v>
      </c>
      <c r="B47" s="68"/>
      <c r="H47" s="49"/>
      <c r="L47" s="49"/>
      <c r="M47" s="49"/>
    </row>
    <row r="48" spans="1:13" x14ac:dyDescent="0.35">
      <c r="A48" s="51" t="s">
        <v>1450</v>
      </c>
      <c r="B48" s="68"/>
      <c r="H48" s="49"/>
      <c r="L48" s="49"/>
      <c r="M48" s="49"/>
    </row>
    <row r="49" spans="1:13" x14ac:dyDescent="0.35">
      <c r="A49" s="51" t="s">
        <v>1451</v>
      </c>
      <c r="B49" s="68"/>
      <c r="H49" s="49"/>
      <c r="L49" s="49"/>
      <c r="M49" s="49"/>
    </row>
    <row r="50" spans="1:13" x14ac:dyDescent="0.35">
      <c r="A50" s="51" t="s">
        <v>1452</v>
      </c>
      <c r="B50" s="68"/>
      <c r="H50" s="49"/>
      <c r="L50" s="49"/>
      <c r="M50" s="49"/>
    </row>
    <row r="51" spans="1:13" x14ac:dyDescent="0.35">
      <c r="A51" s="51" t="s">
        <v>1453</v>
      </c>
      <c r="B51" s="68"/>
      <c r="H51" s="49"/>
      <c r="L51" s="49"/>
      <c r="M51" s="49"/>
    </row>
    <row r="52" spans="1:13" x14ac:dyDescent="0.35">
      <c r="A52" s="51" t="s">
        <v>1454</v>
      </c>
      <c r="B52" s="68"/>
      <c r="H52" s="49"/>
      <c r="L52" s="49"/>
      <c r="M52" s="49"/>
    </row>
    <row r="53" spans="1:13" x14ac:dyDescent="0.35">
      <c r="A53" s="51" t="s">
        <v>1455</v>
      </c>
      <c r="B53" s="68"/>
      <c r="H53" s="49"/>
      <c r="L53" s="49"/>
      <c r="M53" s="49"/>
    </row>
    <row r="54" spans="1:13" x14ac:dyDescent="0.35">
      <c r="A54" s="51" t="s">
        <v>1456</v>
      </c>
      <c r="B54" s="68"/>
      <c r="H54" s="49"/>
      <c r="L54" s="49"/>
      <c r="M54" s="49"/>
    </row>
    <row r="55" spans="1:13" x14ac:dyDescent="0.35">
      <c r="A55" s="51" t="s">
        <v>1457</v>
      </c>
      <c r="B55" s="68"/>
      <c r="H55" s="49"/>
      <c r="L55" s="49"/>
      <c r="M55" s="49"/>
    </row>
    <row r="56" spans="1:13" x14ac:dyDescent="0.35">
      <c r="A56" s="51" t="s">
        <v>1458</v>
      </c>
      <c r="B56" s="68"/>
      <c r="H56" s="49"/>
      <c r="L56" s="49"/>
      <c r="M56" s="49"/>
    </row>
    <row r="57" spans="1:13" x14ac:dyDescent="0.35">
      <c r="A57" s="51" t="s">
        <v>1459</v>
      </c>
      <c r="B57" s="68"/>
      <c r="H57" s="49"/>
      <c r="L57" s="49"/>
      <c r="M57" s="49"/>
    </row>
    <row r="58" spans="1:13" x14ac:dyDescent="0.35">
      <c r="A58" s="51" t="s">
        <v>1460</v>
      </c>
      <c r="B58" s="68"/>
      <c r="H58" s="49"/>
      <c r="L58" s="49"/>
      <c r="M58" s="49"/>
    </row>
    <row r="59" spans="1:13" x14ac:dyDescent="0.35">
      <c r="A59" s="51" t="s">
        <v>1461</v>
      </c>
      <c r="B59" s="68"/>
      <c r="H59" s="49"/>
      <c r="L59" s="49"/>
      <c r="M59" s="49"/>
    </row>
    <row r="60" spans="1:13" outlineLevel="1" x14ac:dyDescent="0.35">
      <c r="A60" s="51" t="s">
        <v>1422</v>
      </c>
      <c r="B60" s="68"/>
      <c r="E60" s="68"/>
      <c r="F60" s="68"/>
      <c r="G60" s="68"/>
      <c r="H60" s="49"/>
      <c r="L60" s="49"/>
      <c r="M60" s="49"/>
    </row>
    <row r="61" spans="1:13" outlineLevel="1" x14ac:dyDescent="0.35">
      <c r="A61" s="51" t="s">
        <v>1423</v>
      </c>
      <c r="B61" s="68"/>
      <c r="E61" s="68"/>
      <c r="F61" s="68"/>
      <c r="G61" s="68"/>
      <c r="H61" s="49"/>
      <c r="L61" s="49"/>
      <c r="M61" s="49"/>
    </row>
    <row r="62" spans="1:13" outlineLevel="1" x14ac:dyDescent="0.35">
      <c r="A62" s="51" t="s">
        <v>1424</v>
      </c>
      <c r="B62" s="68"/>
      <c r="E62" s="68"/>
      <c r="F62" s="68"/>
      <c r="G62" s="68"/>
      <c r="H62" s="49"/>
      <c r="L62" s="49"/>
      <c r="M62" s="49"/>
    </row>
    <row r="63" spans="1:13" outlineLevel="1" x14ac:dyDescent="0.35">
      <c r="A63" s="51" t="s">
        <v>1425</v>
      </c>
      <c r="B63" s="68"/>
      <c r="E63" s="68"/>
      <c r="F63" s="68"/>
      <c r="G63" s="68"/>
      <c r="H63" s="49"/>
      <c r="L63" s="49"/>
      <c r="M63" s="49"/>
    </row>
    <row r="64" spans="1:13" outlineLevel="1" x14ac:dyDescent="0.35">
      <c r="A64" s="51" t="s">
        <v>1426</v>
      </c>
      <c r="B64" s="68"/>
      <c r="E64" s="68"/>
      <c r="F64" s="68"/>
      <c r="G64" s="68"/>
      <c r="H64" s="49"/>
      <c r="L64" s="49"/>
      <c r="M64" s="49"/>
    </row>
    <row r="65" spans="1:14" outlineLevel="1" x14ac:dyDescent="0.35">
      <c r="A65" s="51" t="s">
        <v>1427</v>
      </c>
      <c r="B65" s="68"/>
      <c r="E65" s="68"/>
      <c r="F65" s="68"/>
      <c r="G65" s="68"/>
      <c r="H65" s="49"/>
      <c r="L65" s="49"/>
      <c r="M65" s="49"/>
    </row>
    <row r="66" spans="1:14" outlineLevel="1" x14ac:dyDescent="0.35">
      <c r="A66" s="51" t="s">
        <v>1428</v>
      </c>
      <c r="B66" s="68"/>
      <c r="E66" s="68"/>
      <c r="F66" s="68"/>
      <c r="G66" s="68"/>
      <c r="H66" s="49"/>
      <c r="L66" s="49"/>
      <c r="M66" s="49"/>
    </row>
    <row r="67" spans="1:14" outlineLevel="1" x14ac:dyDescent="0.35">
      <c r="A67" s="51" t="s">
        <v>1429</v>
      </c>
      <c r="B67" s="68"/>
      <c r="E67" s="68"/>
      <c r="F67" s="68"/>
      <c r="G67" s="68"/>
      <c r="H67" s="49"/>
      <c r="L67" s="49"/>
      <c r="M67" s="49"/>
    </row>
    <row r="68" spans="1:14" outlineLevel="1" x14ac:dyDescent="0.35">
      <c r="A68" s="51" t="s">
        <v>1430</v>
      </c>
      <c r="B68" s="68"/>
      <c r="E68" s="68"/>
      <c r="F68" s="68"/>
      <c r="G68" s="68"/>
      <c r="H68" s="49"/>
      <c r="L68" s="49"/>
      <c r="M68" s="49"/>
    </row>
    <row r="69" spans="1:14" outlineLevel="1" x14ac:dyDescent="0.35">
      <c r="A69" s="51" t="s">
        <v>1431</v>
      </c>
      <c r="B69" s="68"/>
      <c r="E69" s="68"/>
      <c r="F69" s="68"/>
      <c r="G69" s="68"/>
      <c r="H69" s="49"/>
      <c r="L69" s="49"/>
      <c r="M69" s="49"/>
    </row>
    <row r="70" spans="1:14" outlineLevel="1" x14ac:dyDescent="0.35">
      <c r="A70" s="51" t="s">
        <v>1432</v>
      </c>
      <c r="B70" s="68"/>
      <c r="E70" s="68"/>
      <c r="F70" s="68"/>
      <c r="G70" s="68"/>
      <c r="H70" s="49"/>
      <c r="L70" s="49"/>
      <c r="M70" s="49"/>
    </row>
    <row r="71" spans="1:14" outlineLevel="1" x14ac:dyDescent="0.35">
      <c r="A71" s="51" t="s">
        <v>1433</v>
      </c>
      <c r="B71" s="68"/>
      <c r="E71" s="68"/>
      <c r="F71" s="68"/>
      <c r="G71" s="68"/>
      <c r="H71" s="49"/>
      <c r="L71" s="49"/>
      <c r="M71" s="49"/>
    </row>
    <row r="72" spans="1:14" outlineLevel="1" x14ac:dyDescent="0.35">
      <c r="A72" s="51" t="s">
        <v>1434</v>
      </c>
      <c r="B72" s="68"/>
      <c r="E72" s="68"/>
      <c r="F72" s="68"/>
      <c r="G72" s="68"/>
      <c r="H72" s="49"/>
      <c r="L72" s="49"/>
      <c r="M72" s="49"/>
    </row>
    <row r="73" spans="1:14" ht="18.5"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51" t="s">
        <v>2140</v>
      </c>
      <c r="C75" s="194">
        <f>'D. Insert Nat Trans Templ'!B106/12</f>
        <v>9.1858333333333331</v>
      </c>
      <c r="H75" s="49"/>
    </row>
    <row r="76" spans="1:14" x14ac:dyDescent="0.35">
      <c r="A76" s="51" t="s">
        <v>1463</v>
      </c>
      <c r="B76" s="51" t="s">
        <v>2141</v>
      </c>
      <c r="C76" s="194">
        <f>'D. Insert Nat Trans Templ'!B107/12</f>
        <v>16.463333333333335</v>
      </c>
      <c r="H76" s="49"/>
    </row>
    <row r="77" spans="1:14" outlineLevel="1" x14ac:dyDescent="0.35">
      <c r="A77" s="51" t="s">
        <v>1464</v>
      </c>
      <c r="H77" s="49"/>
    </row>
    <row r="78" spans="1:14" outlineLevel="1" x14ac:dyDescent="0.35">
      <c r="A78" s="51" t="s">
        <v>1465</v>
      </c>
      <c r="H78" s="49"/>
    </row>
    <row r="79" spans="1:14" outlineLevel="1" x14ac:dyDescent="0.35">
      <c r="A79" s="51" t="s">
        <v>1466</v>
      </c>
      <c r="H79" s="49"/>
    </row>
    <row r="80" spans="1:14" outlineLevel="1" x14ac:dyDescent="0.35">
      <c r="A80" s="51" t="s">
        <v>1467</v>
      </c>
      <c r="H80" s="49"/>
    </row>
    <row r="81" spans="1:8" x14ac:dyDescent="0.35">
      <c r="A81" s="70"/>
      <c r="B81" s="71" t="s">
        <v>1468</v>
      </c>
      <c r="C81" s="70" t="s">
        <v>481</v>
      </c>
      <c r="D81" s="70" t="s">
        <v>482</v>
      </c>
      <c r="E81" s="73" t="s">
        <v>794</v>
      </c>
      <c r="F81" s="73" t="s">
        <v>979</v>
      </c>
      <c r="G81" s="73" t="s">
        <v>1487</v>
      </c>
      <c r="H81" s="49"/>
    </row>
    <row r="82" spans="1:8" x14ac:dyDescent="0.35">
      <c r="A82" s="51" t="s">
        <v>1469</v>
      </c>
      <c r="B82" s="51" t="s">
        <v>1552</v>
      </c>
      <c r="C82" s="195">
        <f>'D. Insert Nat Trans Templ'!E148</f>
        <v>9.6719026077267019E-3</v>
      </c>
      <c r="D82" s="51" t="s">
        <v>1205</v>
      </c>
      <c r="E82" s="51" t="s">
        <v>1205</v>
      </c>
      <c r="F82" s="51" t="s">
        <v>1205</v>
      </c>
      <c r="G82" s="195">
        <f>C82</f>
        <v>9.6719026077267019E-3</v>
      </c>
      <c r="H82" s="49"/>
    </row>
    <row r="83" spans="1:8" x14ac:dyDescent="0.35">
      <c r="A83" s="51" t="s">
        <v>1470</v>
      </c>
      <c r="B83" s="51" t="s">
        <v>1484</v>
      </c>
      <c r="C83" s="195">
        <f>'D. Insert Nat Trans Templ'!E149</f>
        <v>6.2737132577195655E-3</v>
      </c>
      <c r="D83" s="51" t="s">
        <v>1205</v>
      </c>
      <c r="E83" s="51" t="s">
        <v>1205</v>
      </c>
      <c r="F83" s="51" t="s">
        <v>1205</v>
      </c>
      <c r="G83" s="195">
        <f t="shared" ref="G83:G86" si="0">C83</f>
        <v>6.2737132577195655E-3</v>
      </c>
      <c r="H83" s="49"/>
    </row>
    <row r="84" spans="1:8" x14ac:dyDescent="0.35">
      <c r="A84" s="51" t="s">
        <v>1471</v>
      </c>
      <c r="B84" s="51" t="s">
        <v>1482</v>
      </c>
      <c r="C84" s="195">
        <f>'D. Insert Nat Trans Templ'!E150</f>
        <v>4.2727443881430942E-3</v>
      </c>
      <c r="D84" s="51" t="s">
        <v>1205</v>
      </c>
      <c r="E84" s="51" t="s">
        <v>1205</v>
      </c>
      <c r="F84" s="51" t="s">
        <v>1205</v>
      </c>
      <c r="G84" s="195">
        <f t="shared" si="0"/>
        <v>4.2727443881430942E-3</v>
      </c>
      <c r="H84" s="49"/>
    </row>
    <row r="85" spans="1:8" x14ac:dyDescent="0.35">
      <c r="A85" s="51" t="s">
        <v>1472</v>
      </c>
      <c r="B85" s="51" t="s">
        <v>1483</v>
      </c>
      <c r="C85" s="195">
        <f>'D. Insert Nat Trans Templ'!E151</f>
        <v>6.5608039767045649E-3</v>
      </c>
      <c r="D85" s="51" t="s">
        <v>1205</v>
      </c>
      <c r="E85" s="51" t="s">
        <v>1205</v>
      </c>
      <c r="F85" s="51" t="s">
        <v>1205</v>
      </c>
      <c r="G85" s="195">
        <f t="shared" si="0"/>
        <v>6.5608039767045649E-3</v>
      </c>
      <c r="H85" s="49"/>
    </row>
    <row r="86" spans="1:8" x14ac:dyDescent="0.35">
      <c r="A86" s="51" t="s">
        <v>1486</v>
      </c>
      <c r="B86" s="51" t="s">
        <v>1485</v>
      </c>
      <c r="C86" s="195">
        <f>SUM('D. Insert Nat Trans Templ'!E152:E153)</f>
        <v>1.015259758049555E-2</v>
      </c>
      <c r="D86" s="51" t="s">
        <v>1205</v>
      </c>
      <c r="E86" s="51" t="s">
        <v>1205</v>
      </c>
      <c r="F86" s="51" t="s">
        <v>1205</v>
      </c>
      <c r="G86" s="195">
        <f t="shared" si="0"/>
        <v>1.015259758049555E-2</v>
      </c>
      <c r="H86" s="49"/>
    </row>
    <row r="87" spans="1:8" outlineLevel="1" x14ac:dyDescent="0.35">
      <c r="A87" s="51" t="s">
        <v>1473</v>
      </c>
      <c r="H87" s="49"/>
    </row>
    <row r="88" spans="1:8" outlineLevel="1" x14ac:dyDescent="0.35">
      <c r="A88" s="51" t="s">
        <v>1474</v>
      </c>
      <c r="H88" s="49"/>
    </row>
    <row r="89" spans="1:8" outlineLevel="1" x14ac:dyDescent="0.35">
      <c r="A89" s="51" t="s">
        <v>1475</v>
      </c>
      <c r="H89" s="49"/>
    </row>
    <row r="90" spans="1:8" outlineLevel="1" x14ac:dyDescent="0.35">
      <c r="A90" s="51" t="s">
        <v>1476</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pageMargins left="0.19685039370078741" right="0.19685039370078741" top="0.74803149606299213" bottom="0.19685039370078741" header="0.19685039370078741" footer="0"/>
  <pageSetup paperSize="9" scale="50" fitToHeight="0" orientation="landscape" r:id="rId1"/>
  <headerFooter>
    <oddHeader>&amp;L&amp;"Calibri"&amp;12&amp;K0000FF Classification: Limited&amp;1#_x000D_&amp;R&amp;G</oddHeader>
  </headerFooter>
  <legacyDrawing r:id="rId2"/>
  <legacyDrawingHF r:id="rId3"/>
</worksheet>
</file>

<file path=docMetadata/LabelInfo.xml><?xml version="1.0" encoding="utf-8"?>
<clbl:labelList xmlns:clbl="http://schemas.microsoft.com/office/2020/mipLabelMetadata">
  <clbl:label id="{7bc792f8-6d75-423a-9981-629281829092}"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 Insert Nat Trans Templ'!Print_Titles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2024-04-29T11:20:54Z</cp:lastPrinted>
  <dcterms:created xsi:type="dcterms:W3CDTF">2016-04-21T08:07:20Z</dcterms:created>
  <dcterms:modified xsi:type="dcterms:W3CDTF">2024-07-30T12:49:21Z</dcterms:modified>
</cp:coreProperties>
</file>